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VZMR\36. Optické rozvody (F)\01 - Poptávka\Příloha č. 1 - Projektová dokumentace vč. položkového rozpočtu\"/>
    </mc:Choice>
  </mc:AlternateContent>
  <bookViews>
    <workbookView xWindow="0" yWindow="465" windowWidth="29385" windowHeight="24840" tabRatio="477"/>
  </bookViews>
  <sheets>
    <sheet name="KRYCI LIST ROZPOCTU" sheetId="1" r:id="rId1"/>
    <sheet name="REKAPITULACE SLP" sheetId="6" r:id="rId2"/>
    <sheet name="Položkový rozpočet – SLP rozvod" sheetId="5" r:id="rId3"/>
  </sheets>
  <definedNames>
    <definedName name="__shared_2_0_0">"a1"*"b1"</definedName>
    <definedName name="__shared_2_1_0">"a1"*"d1"</definedName>
    <definedName name="__shared_2_10_0">"a1"*"d1"</definedName>
    <definedName name="__shared_2_11_0">"a1"+"c1"</definedName>
    <definedName name="__shared_2_12_0">"b1"*"a1"</definedName>
    <definedName name="__shared_2_13_0">"d1"*"a1"</definedName>
    <definedName name="__shared_2_14_0">"c1"+"a1"</definedName>
    <definedName name="__shared_2_15_0">"b1"*"a1"</definedName>
    <definedName name="__shared_2_16_0">"d1"*"a1"</definedName>
    <definedName name="__shared_2_17_0">"c1"+"a1"</definedName>
    <definedName name="__shared_2_18_0">"a1"+1</definedName>
    <definedName name="__shared_2_2_0">"a1"+"c1"</definedName>
    <definedName name="__shared_2_3_0">"a1"*"b1"</definedName>
    <definedName name="__shared_2_4_0">"a1"*"d1"</definedName>
    <definedName name="__shared_2_5_0">"a1"+"c1"</definedName>
    <definedName name="__shared_2_6_0">"a1"*"b1"</definedName>
    <definedName name="__shared_2_7_0">"a1"*"d1"</definedName>
    <definedName name="__shared_2_8_0">"a1"+"c1"</definedName>
    <definedName name="__shared_2_9_0">"a1"*"b1"</definedName>
    <definedName name="_xlnm._FilterDatabase" localSheetId="2" hidden="1">'Položkový rozpočet – SLP rozvod'!$B$3:$B$127</definedName>
    <definedName name="_xlnm._FilterDatabase" localSheetId="1" hidden="1">'REKAPITULACE SLP'!$A$5:$F$13</definedName>
    <definedName name="Excel_BuiltIn_Print_Area" localSheetId="2">'Položkový rozpočet – SLP rozvod'!$A$1:$L$123</definedName>
    <definedName name="kurz_EU">"#ref!"</definedName>
    <definedName name="kurz_usd">"#ref!"</definedName>
    <definedName name="marze_hw">"#ref!"</definedName>
    <definedName name="marze_sluzby">"#ref!"</definedName>
    <definedName name="marze_sw">"#ref!"</definedName>
    <definedName name="_xlnm.Print_Area" localSheetId="0">'KRYCI LIST ROZPOCTU'!$A$1:$E$30</definedName>
    <definedName name="_xlnm.Print_Area" localSheetId="2">'Položkový rozpočet – SLP rozvod'!$A$1:$L$127</definedName>
  </definedNames>
  <calcPr calcId="162913" calcOnSave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5" i="5" l="1"/>
  <c r="I115" i="5"/>
  <c r="L115" i="5" l="1"/>
  <c r="K112" i="5"/>
  <c r="I112" i="5"/>
  <c r="K107" i="5"/>
  <c r="I107" i="5"/>
  <c r="K90" i="5"/>
  <c r="I90" i="5"/>
  <c r="K87" i="5"/>
  <c r="I87" i="5"/>
  <c r="K77" i="5"/>
  <c r="I77" i="5"/>
  <c r="L77" i="5" s="1"/>
  <c r="K76" i="5"/>
  <c r="I76" i="5"/>
  <c r="L112" i="5" l="1"/>
  <c r="L107" i="5"/>
  <c r="L90" i="5"/>
  <c r="L87" i="5"/>
  <c r="L76" i="5"/>
  <c r="K68" i="5"/>
  <c r="I68" i="5"/>
  <c r="K67" i="5"/>
  <c r="I67" i="5"/>
  <c r="K69" i="5"/>
  <c r="I69" i="5"/>
  <c r="L67" i="5" l="1"/>
  <c r="L68" i="5"/>
  <c r="L69" i="5"/>
  <c r="K82" i="5"/>
  <c r="I82" i="5"/>
  <c r="K78" i="5"/>
  <c r="I78" i="5"/>
  <c r="F8" i="6"/>
  <c r="I49" i="5"/>
  <c r="I46" i="5"/>
  <c r="I50" i="5"/>
  <c r="I52" i="5"/>
  <c r="I55" i="5"/>
  <c r="I54" i="5"/>
  <c r="I56" i="5"/>
  <c r="I57" i="5"/>
  <c r="I94" i="5"/>
  <c r="I109" i="5"/>
  <c r="I99" i="5"/>
  <c r="F12" i="6"/>
  <c r="F9" i="6"/>
  <c r="F13" i="6"/>
  <c r="K119" i="5"/>
  <c r="K81" i="5"/>
  <c r="I81" i="5"/>
  <c r="K83" i="5"/>
  <c r="I83" i="5"/>
  <c r="A6" i="5"/>
  <c r="A7" i="5" s="1"/>
  <c r="A8" i="5" s="1"/>
  <c r="A9" i="5" s="1"/>
  <c r="A10" i="5" s="1"/>
  <c r="A11" i="5" s="1"/>
  <c r="A13" i="5" s="1"/>
  <c r="K53" i="5"/>
  <c r="I53" i="5"/>
  <c r="K57" i="5"/>
  <c r="K56" i="5"/>
  <c r="K55" i="5"/>
  <c r="K54" i="5"/>
  <c r="K52" i="5"/>
  <c r="K51" i="5"/>
  <c r="I51" i="5"/>
  <c r="K50" i="5"/>
  <c r="K49" i="5"/>
  <c r="K48" i="5"/>
  <c r="I48" i="5"/>
  <c r="K45" i="5"/>
  <c r="I45" i="5"/>
  <c r="K47" i="5"/>
  <c r="I47" i="5"/>
  <c r="K46" i="5"/>
  <c r="K122" i="5"/>
  <c r="I122" i="5"/>
  <c r="I119" i="5"/>
  <c r="K120" i="5"/>
  <c r="I120" i="5"/>
  <c r="K121" i="5"/>
  <c r="I121" i="5"/>
  <c r="K123" i="5"/>
  <c r="I123" i="5"/>
  <c r="K116" i="5"/>
  <c r="I116" i="5"/>
  <c r="K117" i="5"/>
  <c r="I117" i="5"/>
  <c r="K79" i="5"/>
  <c r="I79" i="5"/>
  <c r="K105" i="5"/>
  <c r="I105" i="5"/>
  <c r="K58" i="5"/>
  <c r="I58" i="5"/>
  <c r="K41" i="5"/>
  <c r="I41" i="5"/>
  <c r="K28" i="5"/>
  <c r="I28" i="5"/>
  <c r="K11" i="5"/>
  <c r="I11" i="5"/>
  <c r="I43" i="5"/>
  <c r="K43" i="5"/>
  <c r="I19" i="5"/>
  <c r="K19" i="5"/>
  <c r="K26" i="5"/>
  <c r="I26" i="5"/>
  <c r="I5" i="5"/>
  <c r="I6" i="5"/>
  <c r="I7" i="5"/>
  <c r="I8" i="5"/>
  <c r="I9" i="5"/>
  <c r="I10" i="5"/>
  <c r="I13" i="5"/>
  <c r="I14" i="5"/>
  <c r="I15" i="5"/>
  <c r="I16" i="5"/>
  <c r="I17" i="5"/>
  <c r="I18" i="5"/>
  <c r="I20" i="5"/>
  <c r="I21" i="5"/>
  <c r="I22" i="5"/>
  <c r="I23" i="5"/>
  <c r="I24" i="5"/>
  <c r="I25" i="5"/>
  <c r="I27" i="5"/>
  <c r="I30" i="5"/>
  <c r="I31" i="5"/>
  <c r="I32" i="5"/>
  <c r="I33" i="5"/>
  <c r="I34" i="5"/>
  <c r="I35" i="5"/>
  <c r="I36" i="5"/>
  <c r="I37" i="5"/>
  <c r="I38" i="5"/>
  <c r="I39" i="5"/>
  <c r="I40" i="5"/>
  <c r="I60" i="5"/>
  <c r="I61" i="5"/>
  <c r="I63" i="5"/>
  <c r="I64" i="5"/>
  <c r="I65" i="5"/>
  <c r="I71" i="5"/>
  <c r="I72" i="5"/>
  <c r="I74" i="5"/>
  <c r="I75" i="5"/>
  <c r="I85" i="5"/>
  <c r="I88" i="5"/>
  <c r="I91" i="5"/>
  <c r="I93" i="5"/>
  <c r="I95" i="5"/>
  <c r="I96" i="5"/>
  <c r="I98" i="5"/>
  <c r="I100" i="5"/>
  <c r="I101" i="5"/>
  <c r="I103" i="5"/>
  <c r="I104" i="5"/>
  <c r="I108" i="5"/>
  <c r="I110" i="5"/>
  <c r="I113" i="5"/>
  <c r="A9" i="6"/>
  <c r="A10" i="6"/>
  <c r="A11" i="6"/>
  <c r="A12" i="6" s="1"/>
  <c r="A13" i="6" s="1"/>
  <c r="A14" i="6" s="1"/>
  <c r="A15" i="6" s="1"/>
  <c r="A16" i="6" s="1"/>
  <c r="A17" i="6" s="1"/>
  <c r="A18" i="6" s="1"/>
  <c r="A19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K5" i="5"/>
  <c r="K6" i="5"/>
  <c r="L6" i="5" s="1"/>
  <c r="K7" i="5"/>
  <c r="K8" i="5"/>
  <c r="L8" i="5" s="1"/>
  <c r="K9" i="5"/>
  <c r="K10" i="5"/>
  <c r="K13" i="5"/>
  <c r="K14" i="5"/>
  <c r="K15" i="5"/>
  <c r="L15" i="5" s="1"/>
  <c r="K16" i="5"/>
  <c r="L16" i="5" s="1"/>
  <c r="K17" i="5"/>
  <c r="K18" i="5"/>
  <c r="K20" i="5"/>
  <c r="L20" i="5" s="1"/>
  <c r="K21" i="5"/>
  <c r="K22" i="5"/>
  <c r="K23" i="5"/>
  <c r="L23" i="5" s="1"/>
  <c r="K24" i="5"/>
  <c r="L24" i="5" s="1"/>
  <c r="K25" i="5"/>
  <c r="K27" i="5"/>
  <c r="K30" i="5"/>
  <c r="K31" i="5"/>
  <c r="K32" i="5"/>
  <c r="K33" i="5"/>
  <c r="K34" i="5"/>
  <c r="L34" i="5" s="1"/>
  <c r="K35" i="5"/>
  <c r="L35" i="5" s="1"/>
  <c r="K36" i="5"/>
  <c r="L36" i="5" s="1"/>
  <c r="K37" i="5"/>
  <c r="K38" i="5"/>
  <c r="L38" i="5" s="1"/>
  <c r="K39" i="5"/>
  <c r="L39" i="5" s="1"/>
  <c r="K40" i="5"/>
  <c r="L40" i="5" s="1"/>
  <c r="K60" i="5"/>
  <c r="L60" i="5" s="1"/>
  <c r="K61" i="5"/>
  <c r="L61" i="5" s="1"/>
  <c r="K63" i="5"/>
  <c r="K64" i="5"/>
  <c r="K65" i="5"/>
  <c r="L65" i="5" s="1"/>
  <c r="K71" i="5"/>
  <c r="L71" i="5" s="1"/>
  <c r="K72" i="5"/>
  <c r="L72" i="5" s="1"/>
  <c r="K74" i="5"/>
  <c r="L74" i="5" s="1"/>
  <c r="K75" i="5"/>
  <c r="L75" i="5" s="1"/>
  <c r="K85" i="5"/>
  <c r="K88" i="5"/>
  <c r="L88" i="5" s="1"/>
  <c r="K91" i="5"/>
  <c r="K93" i="5"/>
  <c r="K94" i="5"/>
  <c r="K95" i="5"/>
  <c r="K96" i="5"/>
  <c r="K98" i="5"/>
  <c r="K99" i="5"/>
  <c r="K100" i="5"/>
  <c r="K101" i="5"/>
  <c r="K103" i="5"/>
  <c r="K104" i="5"/>
  <c r="K108" i="5"/>
  <c r="K109" i="5"/>
  <c r="K110" i="5"/>
  <c r="K113" i="5"/>
  <c r="A14" i="5" l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30" i="5" s="1"/>
  <c r="L109" i="5"/>
  <c r="L101" i="5"/>
  <c r="L108" i="5"/>
  <c r="L104" i="5"/>
  <c r="L99" i="5"/>
  <c r="L78" i="5"/>
  <c r="L103" i="5"/>
  <c r="L43" i="5"/>
  <c r="L94" i="5"/>
  <c r="L58" i="5"/>
  <c r="L81" i="5"/>
  <c r="L105" i="5"/>
  <c r="L120" i="5"/>
  <c r="L122" i="5"/>
  <c r="L45" i="5"/>
  <c r="L52" i="5"/>
  <c r="L57" i="5"/>
  <c r="L82" i="5"/>
  <c r="L95" i="5"/>
  <c r="L26" i="5"/>
  <c r="L28" i="5"/>
  <c r="L121" i="5"/>
  <c r="L47" i="5"/>
  <c r="L64" i="5"/>
  <c r="L98" i="5"/>
  <c r="L96" i="5"/>
  <c r="L93" i="5"/>
  <c r="L116" i="5"/>
  <c r="L53" i="5"/>
  <c r="L83" i="5"/>
  <c r="L91" i="5"/>
  <c r="L56" i="5"/>
  <c r="L113" i="5"/>
  <c r="L100" i="5"/>
  <c r="L37" i="5"/>
  <c r="L33" i="5"/>
  <c r="L13" i="5"/>
  <c r="L7" i="5"/>
  <c r="L110" i="5"/>
  <c r="L85" i="5"/>
  <c r="L11" i="5"/>
  <c r="L117" i="5"/>
  <c r="L123" i="5"/>
  <c r="L119" i="5"/>
  <c r="L10" i="5"/>
  <c r="L79" i="5"/>
  <c r="L22" i="5"/>
  <c r="L49" i="5"/>
  <c r="L25" i="5"/>
  <c r="L14" i="5"/>
  <c r="L48" i="5"/>
  <c r="L55" i="5"/>
  <c r="L46" i="5"/>
  <c r="L27" i="5"/>
  <c r="L18" i="5"/>
  <c r="L51" i="5"/>
  <c r="L32" i="5"/>
  <c r="L17" i="5"/>
  <c r="L21" i="5"/>
  <c r="L19" i="5"/>
  <c r="L41" i="5"/>
  <c r="L63" i="5"/>
  <c r="L54" i="5"/>
  <c r="L50" i="5"/>
  <c r="L31" i="5"/>
  <c r="E16" i="6"/>
  <c r="F16" i="6" s="1"/>
  <c r="L30" i="5"/>
  <c r="L9" i="5"/>
  <c r="L5" i="5"/>
  <c r="F11" i="6"/>
  <c r="F10" i="6"/>
  <c r="A31" i="5" l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3" i="5" s="1"/>
  <c r="A45" i="5" s="1"/>
  <c r="F14" i="6"/>
  <c r="F15" i="6"/>
  <c r="L125" i="5"/>
  <c r="E17" i="6"/>
  <c r="F17" i="6" s="1"/>
  <c r="E22" i="6"/>
  <c r="F22" i="6" s="1"/>
  <c r="A46" i="5" l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60" i="5" s="1"/>
  <c r="A61" i="5" s="1"/>
  <c r="A63" i="5" s="1"/>
  <c r="A64" i="5" s="1"/>
  <c r="A65" i="5" s="1"/>
  <c r="A67" i="5" s="1"/>
  <c r="A68" i="5" s="1"/>
  <c r="A69" i="5" s="1"/>
  <c r="A71" i="5" s="1"/>
  <c r="A72" i="5" s="1"/>
  <c r="A74" i="5" s="1"/>
  <c r="A75" i="5" s="1"/>
  <c r="A76" i="5" s="1"/>
  <c r="A77" i="5" s="1"/>
  <c r="A78" i="5" s="1"/>
  <c r="A79" i="5" s="1"/>
  <c r="A81" i="5" s="1"/>
  <c r="A82" i="5" s="1"/>
  <c r="A83" i="5" s="1"/>
  <c r="A85" i="5" s="1"/>
  <c r="E18" i="6"/>
  <c r="F18" i="6" s="1"/>
  <c r="E23" i="6" s="1"/>
  <c r="F23" i="6" s="1"/>
  <c r="F19" i="6" l="1"/>
  <c r="A87" i="5"/>
  <c r="A88" i="5" s="1"/>
  <c r="A90" i="5" s="1"/>
  <c r="A91" i="5" s="1"/>
  <c r="E24" i="6"/>
  <c r="F24" i="6" s="1"/>
  <c r="F32" i="6" s="1"/>
  <c r="F34" i="6" s="1"/>
  <c r="A93" i="5" l="1"/>
  <c r="A94" i="5" s="1"/>
  <c r="A95" i="5" s="1"/>
  <c r="A96" i="5" s="1"/>
  <c r="A98" i="5" s="1"/>
  <c r="A99" i="5" s="1"/>
  <c r="A100" i="5" s="1"/>
  <c r="A101" i="5" s="1"/>
  <c r="A103" i="5" s="1"/>
  <c r="A104" i="5" s="1"/>
  <c r="E14" i="1"/>
  <c r="E18" i="1" s="1"/>
  <c r="E19" i="1" s="1"/>
  <c r="E20" i="1" s="1"/>
  <c r="A105" i="5" l="1"/>
  <c r="A107" i="5" l="1"/>
  <c r="A108" i="5" s="1"/>
  <c r="A109" i="5" s="1"/>
  <c r="A110" i="5" s="1"/>
  <c r="A112" i="5" l="1"/>
  <c r="A113" i="5" l="1"/>
  <c r="A115" i="5" l="1"/>
  <c r="A116" i="5" s="1"/>
  <c r="A117" i="5" s="1"/>
  <c r="A119" i="5" s="1"/>
  <c r="A120" i="5" s="1"/>
  <c r="A121" i="5" s="1"/>
  <c r="A122" i="5" s="1"/>
  <c r="A123" i="5" s="1"/>
</calcChain>
</file>

<file path=xl/sharedStrings.xml><?xml version="1.0" encoding="utf-8"?>
<sst xmlns="http://schemas.openxmlformats.org/spreadsheetml/2006/main" count="425" uniqueCount="205">
  <si>
    <t>NÁZEV AKCE:</t>
  </si>
  <si>
    <t>ČÍSLO PROJEKTU:</t>
  </si>
  <si>
    <t>VERZE:</t>
  </si>
  <si>
    <t>p.č.</t>
  </si>
  <si>
    <t>základ</t>
  </si>
  <si>
    <t>cena /Kč/</t>
  </si>
  <si>
    <t>CENA bez DPH</t>
  </si>
  <si>
    <t>DATUM:</t>
  </si>
  <si>
    <t>%</t>
  </si>
  <si>
    <t>Mimostaveništní doprava</t>
  </si>
  <si>
    <t>POLOŽKY ROZPOČTU</t>
  </si>
  <si>
    <t>CENA CELKEM</t>
  </si>
  <si>
    <t>Pol.</t>
  </si>
  <si>
    <t>Číslo</t>
  </si>
  <si>
    <t>Obchodní název</t>
  </si>
  <si>
    <t>MJ</t>
  </si>
  <si>
    <t>Počet</t>
  </si>
  <si>
    <t>Cena/MJ</t>
  </si>
  <si>
    <t>Celkem</t>
  </si>
  <si>
    <t>m</t>
  </si>
  <si>
    <t>CELKEM:</t>
  </si>
  <si>
    <t>Přesun dodávek</t>
  </si>
  <si>
    <t>Prořez</t>
  </si>
  <si>
    <t>Materiál podružný</t>
  </si>
  <si>
    <t>Demontáže a přesuny</t>
  </si>
  <si>
    <t>PPV pro elektromontáže</t>
  </si>
  <si>
    <t>Ostatní náklady</t>
  </si>
  <si>
    <t>Kompletační činnost</t>
  </si>
  <si>
    <t>Výchozí revize</t>
  </si>
  <si>
    <t>ks</t>
  </si>
  <si>
    <t>Kotvící materiál</t>
  </si>
  <si>
    <t>Ochranná krytka OK 1 - pro dráty 3,5 - 4,0mm</t>
  </si>
  <si>
    <t>Kabely a vodiče silové</t>
  </si>
  <si>
    <t>Panely plné, vyvazovací, police přístrojové</t>
  </si>
  <si>
    <t>Příchytky, stahovací pásky</t>
  </si>
  <si>
    <t>Označovací štítky</t>
  </si>
  <si>
    <t>Měření</t>
  </si>
  <si>
    <t>Žlaby PVC a příslušenství</t>
  </si>
  <si>
    <t>Plechové žlaby a příslušenství</t>
  </si>
  <si>
    <t>Drátěné žlaby a příslušenství</t>
  </si>
  <si>
    <t>Trubky a příslušenství</t>
  </si>
  <si>
    <t>Kabely optické</t>
  </si>
  <si>
    <t>Instalace metalických ukončovacích prvků - zapojení</t>
  </si>
  <si>
    <t>Výrobce</t>
  </si>
  <si>
    <t>bal</t>
  </si>
  <si>
    <r>
      <t>Držák DZM 2 "GZ"</t>
    </r>
    <r>
      <rPr>
        <sz val="10"/>
        <rFont val="Times New Roman"/>
        <family val="1"/>
      </rPr>
      <t/>
    </r>
  </si>
  <si>
    <t>Sprej zinkový - zinek 98% 400ml</t>
  </si>
  <si>
    <t xml:space="preserve">Spojka SZM 1 "GZ" - pro spojení "žlab-žlab" - M2 </t>
  </si>
  <si>
    <t>Spojka SUM 1 "GZ" - uzemňovací (SU 1) - M1 + M2</t>
  </si>
  <si>
    <t>Držák DZM 2 "GZ" - M1 + M2</t>
  </si>
  <si>
    <t>Držák DZM 10 "GZ" - M1 + M2</t>
  </si>
  <si>
    <t>Nosník NZM 200 "GZ" - pro žlab 200/50; 200/100 - M1 + M2</t>
  </si>
  <si>
    <t>Podpěra PZM 200 "GZ" - pro žlab 200/50; 200/100 - M1 + M2</t>
  </si>
  <si>
    <t>Podpěra PZM 250 "GZ" - pro žlab 250/50; 250/100 - M1 + M2</t>
  </si>
  <si>
    <t>Závitová tyč 8mm/2m "GZ"</t>
  </si>
  <si>
    <t>Vázací pásky odolné proti UV, 150x3,6mm, černá</t>
  </si>
  <si>
    <t>Vázací pásky odolné proti UV, 203x3,6mm, černá</t>
  </si>
  <si>
    <t>Vázací pásky odolné proti UV, 310x4,8mm, černá</t>
  </si>
  <si>
    <t>Pigtaily</t>
  </si>
  <si>
    <t>Pigtail LC, 9/125µm OS2, délka 2m</t>
  </si>
  <si>
    <t>Optické spojky</t>
  </si>
  <si>
    <t>Spojka LC-LC, duplexní SM</t>
  </si>
  <si>
    <t>Rozvaděče optické 19", nástěnné a příslušenství</t>
  </si>
  <si>
    <t>Montážní sada do rozvaděče - multipack 100x šroub + plovoucí matka + podložka</t>
  </si>
  <si>
    <t>Háček 80x80 pro vertikální vyvazování kabeláže</t>
  </si>
  <si>
    <t>19" napájecí panel, 9x UTE, bez vypinače</t>
  </si>
  <si>
    <t>19" vyvazovací panel, 5x velké kovové oko, 1U, RAL 7035</t>
  </si>
  <si>
    <t>Elektroinstalační kanál 60x60mm</t>
  </si>
  <si>
    <t>Spojovací kryt pro elektroinstalační kanál 60x60</t>
  </si>
  <si>
    <t>Ohybový kryt pro elektroinstalační kanál 60x60</t>
  </si>
  <si>
    <t>Odbočný kryt pro elektroinstalační kanál 60x60</t>
  </si>
  <si>
    <t>Roh vnitřní pro elektroinstalační kanál 60x60</t>
  </si>
  <si>
    <t>Roh vnější pro elektroinstalační kanál 60x60</t>
  </si>
  <si>
    <t>Izolační páska PVC, černá, typ COROPLAST 15mm/10metrů</t>
  </si>
  <si>
    <t>Izolační páska PVC, bílá, typ COROPLAST 15mm/10metrů</t>
  </si>
  <si>
    <t>Izolační pásky</t>
  </si>
  <si>
    <t>Zakončení optiického kabelu</t>
  </si>
  <si>
    <t>Svár optického vlákna SM</t>
  </si>
  <si>
    <t>Odmaštění a příprava konce kabelu(kab.forma)</t>
  </si>
  <si>
    <t>Ochrana optického spoje smršťovací</t>
  </si>
  <si>
    <t>Ukončení vodiče do 6mm2, včetně označení</t>
  </si>
  <si>
    <t>Ukončení vodiče do 10mm2, včetně označení</t>
  </si>
  <si>
    <t>Návlečka pro značení vodičů 4 - 10mm2</t>
  </si>
  <si>
    <t>Štítek na kabely 32,6x11,5mm na stahovací pásky</t>
  </si>
  <si>
    <t>Štítek Pozor optický kabel samolepící</t>
  </si>
  <si>
    <t>Popisovací páska Casio ČB 9mm</t>
  </si>
  <si>
    <t>Úklidové práce po instalaci a ekologická likvidace vzniklého odpadu</t>
  </si>
  <si>
    <t>Koordinace s ostatními profesemi</t>
  </si>
  <si>
    <t>Inženýrská činnost a technická podpora (KD aj.)</t>
  </si>
  <si>
    <t>kpl</t>
  </si>
  <si>
    <t>Tento soupis prací, dodávek a služeb je sestaven jako podklad pro zpracování nabídek dodavatelů na zakázku a obsahuje podmínky a požadavky zadavatele, za kterých má být zpracována nabídková cena dodavatelů. Účelem tohoto soupisu je zabezpečit obsahovou shodu všech nabídkových cen a usnadnit následné posouzení předložených cenových nabídek.</t>
  </si>
  <si>
    <t xml:space="preserve">Dodavatel si je plně vědom, že kontrola výkazu výměr je součástí zadávacích podmínek.
Všechna zařízení, systémy a konstrukce budou oceňovány a dodávány plně funkční, tj. včetně všech komponentů, upevňovacích prvků, podpor a prostupů atd. Ceny obsahují náklady na přesun hmot a případný odvoz sutě, pokud není v zadávacích podmínkách uvedeno jinak. </t>
  </si>
  <si>
    <t xml:space="preserve">Předpokládá se, že dodavatel před zpracováním cenové nabídky pečlivě prostuduje všechny pokyny a podmínky pro zpracování nabídkové ceny obsažené v zadávacích podmínkách a bude se jimi při zpracování nabídkové ceny řídit. </t>
  </si>
  <si>
    <t>Náklady na běžně se vyskytující ztížené pracovní podmínky, vyplývající z charakteru montáží, zakalkuluje dodavatel do celkové ceny montáže. Ztížené pracovní podmínky nezakalkulované do položek jsou uvedeny individuálně.</t>
  </si>
  <si>
    <t>Výchozím podkladem pro určení počtu měrných jednotek je projektová (výkresová) dokumentace.</t>
  </si>
  <si>
    <t>Veškeré výměry kabelových tras jsou odvozeny od délkových náměrů z projektové (výkresové) dokumentace, k nimž bylo připočteno potřebné množství na technologický prořez, uchycení, spojování apod..</t>
  </si>
  <si>
    <t>Veškeré výměry kabelů jsou odvozeny od délkových metrů tras, k nimž bylo připočteno potřebné množství na technologický prořez, uchycení, spojování, průhyby, přepojení, zvlnění apod..</t>
  </si>
  <si>
    <t>PROJEKTANT:</t>
  </si>
  <si>
    <t>PINET projekt s.r.o.</t>
  </si>
  <si>
    <t>Máchova 2328, 256 01 Benešov</t>
  </si>
  <si>
    <t>IČ:</t>
  </si>
  <si>
    <t>24274950</t>
  </si>
  <si>
    <t>DIČ:</t>
  </si>
  <si>
    <t>CZ24274950</t>
  </si>
  <si>
    <t>OBJEDNATEL:</t>
  </si>
  <si>
    <t>DODAVATEL:</t>
  </si>
  <si>
    <t>ROZPOČTOVÉ NÁKLADY</t>
  </si>
  <si>
    <t>CENA CELKEM BEZ DPH</t>
  </si>
  <si>
    <t>DPH</t>
  </si>
  <si>
    <t>CENA CELKEM S DPH</t>
  </si>
  <si>
    <t>Provozní vlivy</t>
  </si>
  <si>
    <t>Vytyčení stávajících inženýrských sítí před zahájením prací a jejich ochrana</t>
  </si>
  <si>
    <t>Průzkumy a měření, případné doplňující průzkumy</t>
  </si>
  <si>
    <t>Zaškolení obsluhy, návody, štítky apod.</t>
  </si>
  <si>
    <t>HSV</t>
  </si>
  <si>
    <t>Dodávky</t>
  </si>
  <si>
    <t>Zařízení staveniště</t>
  </si>
  <si>
    <t>Montáž</t>
  </si>
  <si>
    <t>PSV</t>
  </si>
  <si>
    <t>"M"</t>
  </si>
  <si>
    <t>Celkové náklady</t>
  </si>
  <si>
    <t>Vedlejší rozpočtové náklady</t>
  </si>
  <si>
    <t>Základní rozpočtové náklady</t>
  </si>
  <si>
    <t>Druh</t>
  </si>
  <si>
    <t>popis</t>
  </si>
  <si>
    <t>ZRN (ř. 1-11)</t>
  </si>
  <si>
    <r>
      <t>PSV</t>
    </r>
    <r>
      <rPr>
        <sz val="10"/>
        <color indexed="8"/>
        <rFont val="Arial"/>
        <family val="2"/>
      </rPr>
      <t> – pomocná (přidružená) stavební výroba – řemesla, instalace, dokončovací práce, kompletace</t>
    </r>
  </si>
  <si>
    <r>
      <t>MONTÁŽE</t>
    </r>
    <r>
      <rPr>
        <sz val="10"/>
        <color indexed="8"/>
        <rFont val="Arial"/>
        <family val="2"/>
      </rPr>
      <t> – práce a výkony prováděné na provozních souborech a stavebních objektech</t>
    </r>
  </si>
  <si>
    <r>
      <t>VRN</t>
    </r>
    <r>
      <rPr>
        <sz val="10"/>
        <color indexed="8"/>
        <rFont val="Arial"/>
        <family val="2"/>
      </rPr>
      <t> – vedlejší rozpočtové náklady – náklady související s realizací stavby, které nelze vztáhnout k jednotlivým konstrukcím a pracím, nebo které plynou z umístění stavby</t>
    </r>
  </si>
  <si>
    <r>
      <t>HSV</t>
    </r>
    <r>
      <rPr>
        <sz val="10"/>
        <color indexed="8"/>
        <rFont val="Arial"/>
        <family val="2"/>
      </rPr>
      <t> – hlavní stavební výroba – hrubá stavba objektů občanské, bytové a průmyslové výstavby, inženýrské sítě, objekty vodního hospodářství</t>
    </r>
  </si>
  <si>
    <r>
      <t>ZRN</t>
    </r>
    <r>
      <rPr>
        <sz val="10"/>
        <color indexed="8"/>
        <rFont val="Arial"/>
        <family val="2"/>
      </rPr>
      <t> – základní rozpočtové náklady – skládají se z HSV, PSV, MONTÁŽÍ a nákladů, které lze vztáhnout k jednotlivým konstrukcím a pracím</t>
    </r>
  </si>
  <si>
    <t>H07V-K 6 ZŽ</t>
  </si>
  <si>
    <t>H07V-K 10  ZŽ</t>
  </si>
  <si>
    <t>Datové rozvaděče - stojanové a příslušenství</t>
  </si>
  <si>
    <t>19" FO vana, výsuvné čelo pro 12xLC-Duplex, neosazená, včetně kazety a organizéru vláken, výška 1U</t>
  </si>
  <si>
    <t>Měření opt.vlákna met.OTDR SM, 2 vln.délky v obou směrech</t>
  </si>
  <si>
    <t>Drobný instalační materiál (hmoždinky, vruty, apod.)</t>
  </si>
  <si>
    <t>Drobný instalační materiál (dutinky, oka, apod.)</t>
  </si>
  <si>
    <t>Demontáž a opětovná montáž obložení stěn pro možnost instalace kabelové trasy v délce cca 100m</t>
  </si>
  <si>
    <t>Demontáž a opětovná montáž stropních dílců kazetového podhledu v délce cca 160m</t>
  </si>
  <si>
    <t>Projektová dokumentace skutečného provedení stavby</t>
  </si>
  <si>
    <t>Trubka ohebná PVC EN, střední mechanická pevnost Ø32mm</t>
  </si>
  <si>
    <t>Trubka ohebná PVC EN, střední mechanická pevnost Ø50mm</t>
  </si>
  <si>
    <t>Trubka ohebná PVC EN, střední mechanická pevnost Ø25mm</t>
  </si>
  <si>
    <t>Trubka ohebná PE EN, nízká mechanická pevnost Ø25mm, UV odolná, bezhalogenová</t>
  </si>
  <si>
    <t>Trubka tuhá PVC EN, střední mechanická pevnost, Ø25mm</t>
  </si>
  <si>
    <t>Trubka tuhá PVC EN, nízká mechanická pevnost, Ø32mm</t>
  </si>
  <si>
    <t>Spojka trubek PVC EN, Ø25mm</t>
  </si>
  <si>
    <t>Spojka trubek PVC EN, Ø32mm</t>
  </si>
  <si>
    <t>Příchytka trubek PVC EN, Ø25mm</t>
  </si>
  <si>
    <t>Příchytka trubek PVC EN, Ø32mm</t>
  </si>
  <si>
    <t>Koleno trubek tuhých PVC EN, Ø25mm</t>
  </si>
  <si>
    <t>Koleno trubek tuhých PVC EN, Ø32mm</t>
  </si>
  <si>
    <t>Spojka trubek PPO EN, Ø25mm, UV odolná, bezhalogenová</t>
  </si>
  <si>
    <t>Datové rozvaděče - nástěnné</t>
  </si>
  <si>
    <t>Nástěnný rozvaděč dvoudílný 19", 18U, š.600mm, hl. 600mm, RAL 7035</t>
  </si>
  <si>
    <t>Dveře perforované, pro nástěnný rozvaděč 18U, šířka 600 mm</t>
  </si>
  <si>
    <t>Slaboproudé rozvody</t>
  </si>
  <si>
    <t>Rekapitulace ceny – SLP rozvody</t>
  </si>
  <si>
    <t>Položkový rozpočet – SLP rozvody</t>
  </si>
  <si>
    <t>Protokoly o zkouškách</t>
  </si>
  <si>
    <t>STÁTNÍ TISKÁRNA CENIN s.p.</t>
  </si>
  <si>
    <t>Růžová 943/6, 110 00 Praha 1</t>
  </si>
  <si>
    <t>00001279</t>
  </si>
  <si>
    <t>CZ00001279</t>
  </si>
  <si>
    <t>OPTICKÉ PÁTEŘNÍ ROZVODY</t>
  </si>
  <si>
    <t>17Z055</t>
  </si>
  <si>
    <t>Ventilační jednotka s termostatem - 4x ventilátor (včetně montážního příslušenství do racku)</t>
  </si>
  <si>
    <t>Ventilační jednotka s termostatem - 2x ventilátor (včetně montážního příslušenství do racku)</t>
  </si>
  <si>
    <t>VRN (ř. 13-22)</t>
  </si>
  <si>
    <t>Žlab 50/50 "SZ" 0,8mm-  bez perforace, podpěry 2,0m</t>
  </si>
  <si>
    <t>Žlab 100/50 "SZ" 0,8mm-  bez perforace, podpěry 2,0m</t>
  </si>
  <si>
    <t>Víko žlabu VL   50 "SZ" 0,8mm</t>
  </si>
  <si>
    <t>Víko žlabu VL   100 "SZ" 0,8mm</t>
  </si>
  <si>
    <t>Spojka žlabu SL 2/50 "SZ" (240mm)</t>
  </si>
  <si>
    <t>Spojka víka žlabu SVL-50</t>
  </si>
  <si>
    <t>Spojovací sada žlabu SSL M8 - "GZ"              (1bal = 100 ks)</t>
  </si>
  <si>
    <t>Koleno žlabu KL2 90° R300     100/50 "SZ"</t>
  </si>
  <si>
    <t>Víko kolena žlabu VKL 90° R300   100 "SZ"</t>
  </si>
  <si>
    <t>Koleno tvarovací žlabu vnitřní/vnější KTWL  100/50 "SZ"</t>
  </si>
  <si>
    <r>
      <t>Víko kolena tvarovacího vnitřní/vnější žlabu VKTWL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 100 "SZ"</t>
    </r>
  </si>
  <si>
    <t>Podpěra žlabu PL  100 "SZ"</t>
  </si>
  <si>
    <t>Ochranný obvodový lem žlabu OLL 1</t>
  </si>
  <si>
    <t>Žlab 200/50 "GZ" - vzdálenost podpěr cca.1,7m</t>
  </si>
  <si>
    <t>Žlab 250/50 "GZ" - vzdálenost podpěr cca.1,6m</t>
  </si>
  <si>
    <t>Žlab 200/100 "GZ" - vzdálenost podpěr cca.1,6m</t>
  </si>
  <si>
    <t>Stojanový rozvaděč 19", 32U, h. 800mm, š. 800mm, v rozebíratelném provedení, přední dveře perforace; zadní podélně dělené dveře perforace, zatížení min. 400Kg</t>
  </si>
  <si>
    <t>Stojanový rozvaděč, 19", v. 42U (1970mm), h. 800mm, š. 800mm, v rozebíratelném provedení, přední dveře perforace; zadní podélně dělené dveře perforace, zatížení min. 400Kg.</t>
  </si>
  <si>
    <t>Stojanový rozvaděč, 19", v. 42U (1970mm), h. 1000mm, š. 800mm, v rozebíratelném provedení, přední dveře perforace; zadní podélně dělené dveře perforace, zatížení min. 400Kg.</t>
  </si>
  <si>
    <t>Stojanový rozvaděč, 19", v. 42U (1970mm), h. 600mm, š. 600mm,  přední dveře perforace; bez zadních dveří, zatížení min. 400Kg.</t>
  </si>
  <si>
    <t>Držák kabelových tras nad racky</t>
  </si>
  <si>
    <t>Pigtail LC, 50/125µm OM4, délka 2m</t>
  </si>
  <si>
    <t>Spojka LC-LC, duplexní MM</t>
  </si>
  <si>
    <t>Svár optického vlákna MM</t>
  </si>
  <si>
    <t>Měření opt.vlákna met.OTDR MM, 2 vln.délky v obou směrech</t>
  </si>
  <si>
    <t>02</t>
  </si>
  <si>
    <t>08/2018</t>
  </si>
  <si>
    <t>8/2018</t>
  </si>
  <si>
    <t>Úprava ve stávajících datových rozvaděčích</t>
  </si>
  <si>
    <t>Univerzální optický kabel s volnou sekundární ochranou, gelový, 12x 9/125 OS2 LSOH</t>
  </si>
  <si>
    <t>Univerzální optický kabel s volnou sekundární ochranou, gelový, 24x 9/125 OS2 LSOH</t>
  </si>
  <si>
    <t>Univerzální optický kabel s volnou sekundární ochranou, gelový, 24x 50/125 OM4 LSOH</t>
  </si>
  <si>
    <t>UCHAZEČ VYPLNÍ POUZE ŠEDIVÉ BUŃKY</t>
  </si>
  <si>
    <t>Výrobní a dílenská dokumentace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</si>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</sst>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 * #,##0.00&quot; Kč &quot;;\-* #,##0.00&quot; Kč &quot;;\ * \-#&quot; Kč &quot;;@\ "/>
    <numFmt numFmtId="165" formatCode="#,##0.00&quot; Kč&quot;"/>
    <numFmt numFmtId="166" formatCode="#,##0.00\ [$Kč-405];[Red]\-#,##0.00\ [$Kč-405]"/>
    <numFmt numFmtId="167" formatCode="#\ ###\ ##0;#\ ###\ ##0"/>
    <numFmt numFmtId="168" formatCode="#,##0.00\ [$Kč-405];\-#,##0.00\ [$Kč-405]"/>
    <numFmt numFmtId="169" formatCode="#,##0.00&quot;     &quot;;\-#,##0.00&quot;     &quot;"/>
  </numFmts>
  <fonts count="38">
    <font>
      <sz val="11"/>
      <color indexed="8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11"/>
      <color indexed="6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color indexed="60"/>
      <name val="Arial"/>
      <family val="2"/>
    </font>
    <font>
      <sz val="11"/>
      <color indexed="8"/>
      <name val="Arial"/>
      <family val="2"/>
    </font>
    <font>
      <b/>
      <sz val="9"/>
      <name val="Arial"/>
      <family val="2"/>
    </font>
    <font>
      <b/>
      <sz val="8"/>
      <color indexed="6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color indexed="8"/>
      <name val="Arial"/>
      <family val="2"/>
    </font>
    <font>
      <sz val="8"/>
      <color indexed="10"/>
      <name val="Arial"/>
      <family val="2"/>
    </font>
    <font>
      <sz val="8"/>
      <color indexed="60"/>
      <name val="Arial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 CE"/>
    </font>
    <font>
      <sz val="10"/>
      <name val="Times New Roman"/>
      <family val="1"/>
    </font>
    <font>
      <sz val="8"/>
      <color indexed="8"/>
      <name val="Arial"/>
      <family val="2"/>
    </font>
    <font>
      <sz val="8"/>
      <name val="Tahoma"/>
      <family val="2"/>
    </font>
    <font>
      <sz val="8"/>
      <name val="MS Sans Serif"/>
    </font>
    <font>
      <sz val="10"/>
      <color indexed="8"/>
      <name val="Arial"/>
      <family val="2"/>
    </font>
    <font>
      <b/>
      <sz val="10"/>
      <color rgb="FF808080"/>
      <name val="Flexo"/>
    </font>
    <font>
      <b/>
      <sz val="8"/>
      <color rgb="FFD11C1A"/>
      <name val="Arial"/>
      <family val="2"/>
    </font>
    <font>
      <b/>
      <sz val="10"/>
      <color rgb="FF000000"/>
      <name val="Arial"/>
      <family val="2"/>
    </font>
    <font>
      <sz val="11"/>
      <color theme="0" tint="-0.499984740745262"/>
      <name val="Arial"/>
      <family val="2"/>
    </font>
    <font>
      <b/>
      <sz val="10"/>
      <color rgb="FF808080"/>
      <name val="Arial"/>
      <family val="2"/>
    </font>
    <font>
      <b/>
      <sz val="16"/>
      <color theme="0" tint="-0.14999847407452621"/>
      <name val="Arial"/>
      <family val="2"/>
    </font>
    <font>
      <sz val="13"/>
      <color rgb="FF000000"/>
      <name val="Tahoma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thin">
        <color auto="1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</borders>
  <cellStyleXfs count="204">
    <xf numFmtId="0" fontId="0" fillId="0" borderId="0"/>
    <xf numFmtId="0" fontId="20" fillId="0" borderId="0"/>
    <xf numFmtId="164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4" fontId="20" fillId="0" borderId="0" applyFill="0" applyBorder="0" applyAlignment="0" applyProtection="0"/>
    <xf numFmtId="0" fontId="1" fillId="0" borderId="0"/>
    <xf numFmtId="0" fontId="26" fillId="0" borderId="0" applyAlignment="0">
      <alignment vertical="top" wrapText="1"/>
      <protection locked="0"/>
    </xf>
    <xf numFmtId="0" fontId="22" fillId="0" borderId="0"/>
    <xf numFmtId="0" fontId="1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174">
    <xf numFmtId="0" fontId="0" fillId="0" borderId="0" xfId="0"/>
    <xf numFmtId="165" fontId="11" fillId="0" borderId="0" xfId="4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5" fontId="15" fillId="0" borderId="3" xfId="2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left" vertical="center" wrapText="1"/>
    </xf>
    <xf numFmtId="0" fontId="13" fillId="0" borderId="1" xfId="4" applyFont="1" applyBorder="1" applyAlignment="1">
      <alignment horizontal="left" vertical="center" wrapText="1"/>
    </xf>
    <xf numFmtId="0" fontId="13" fillId="0" borderId="0" xfId="4" applyFont="1" applyBorder="1" applyAlignment="1">
      <alignment horizontal="left" vertical="center" wrapText="1"/>
    </xf>
    <xf numFmtId="49" fontId="13" fillId="0" borderId="0" xfId="4" applyNumberFormat="1" applyFont="1" applyBorder="1" applyAlignment="1">
      <alignment horizontal="left" vertical="center" wrapText="1"/>
    </xf>
    <xf numFmtId="165" fontId="13" fillId="0" borderId="0" xfId="4" applyNumberFormat="1" applyFont="1" applyBorder="1" applyAlignment="1">
      <alignment horizontal="left" vertical="center" wrapText="1"/>
    </xf>
    <xf numFmtId="0" fontId="13" fillId="0" borderId="0" xfId="4" applyFont="1" applyBorder="1" applyAlignment="1">
      <alignment horizontal="center" vertical="center" wrapText="1"/>
    </xf>
    <xf numFmtId="0" fontId="13" fillId="0" borderId="4" xfId="4" applyFont="1" applyBorder="1" applyAlignment="1">
      <alignment horizontal="center" vertical="center" wrapText="1"/>
    </xf>
    <xf numFmtId="169" fontId="13" fillId="0" borderId="1" xfId="2" applyNumberFormat="1" applyFont="1" applyBorder="1" applyAlignment="1" applyProtection="1">
      <alignment horizontal="center" vertical="center" wrapText="1"/>
    </xf>
    <xf numFmtId="169" fontId="13" fillId="0" borderId="3" xfId="2" applyNumberFormat="1" applyFont="1" applyBorder="1" applyAlignment="1" applyProtection="1">
      <alignment horizontal="center" vertical="center" wrapText="1"/>
    </xf>
    <xf numFmtId="169" fontId="13" fillId="0" borderId="5" xfId="2" applyNumberFormat="1" applyFont="1" applyBorder="1" applyAlignment="1" applyProtection="1">
      <alignment horizontal="center" vertical="center" wrapText="1"/>
    </xf>
    <xf numFmtId="169" fontId="13" fillId="0" borderId="4" xfId="2" applyNumberFormat="1" applyFont="1" applyBorder="1" applyAlignment="1" applyProtection="1">
      <alignment horizontal="center" vertical="center" wrapText="1"/>
    </xf>
    <xf numFmtId="169" fontId="13" fillId="0" borderId="6" xfId="2" applyNumberFormat="1" applyFont="1" applyBorder="1" applyAlignment="1" applyProtection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  <xf numFmtId="49" fontId="14" fillId="0" borderId="7" xfId="4" applyNumberFormat="1" applyFont="1" applyBorder="1" applyAlignment="1">
      <alignment horizontal="center" vertical="center" wrapText="1"/>
    </xf>
    <xf numFmtId="165" fontId="14" fillId="0" borderId="7" xfId="4" applyNumberFormat="1" applyFont="1" applyBorder="1" applyAlignment="1">
      <alignment horizontal="left" vertical="center" wrapText="1"/>
    </xf>
    <xf numFmtId="0" fontId="14" fillId="0" borderId="7" xfId="4" applyFont="1" applyBorder="1" applyAlignment="1">
      <alignment horizontal="right" vertical="center" wrapText="1"/>
    </xf>
    <xf numFmtId="164" fontId="14" fillId="0" borderId="7" xfId="2" applyFont="1" applyBorder="1" applyAlignment="1" applyProtection="1">
      <alignment horizontal="right" vertical="center" wrapText="1"/>
    </xf>
    <xf numFmtId="164" fontId="19" fillId="0" borderId="7" xfId="2" applyFont="1" applyBorder="1" applyAlignment="1" applyProtection="1">
      <alignment horizontal="right" vertical="center" wrapText="1"/>
    </xf>
    <xf numFmtId="165" fontId="14" fillId="0" borderId="7" xfId="2" applyNumberFormat="1" applyFont="1" applyBorder="1" applyAlignment="1" applyProtection="1">
      <alignment horizontal="right" vertical="center" wrapText="1"/>
    </xf>
    <xf numFmtId="164" fontId="14" fillId="0" borderId="7" xfId="4" applyNumberFormat="1" applyFont="1" applyBorder="1" applyAlignment="1">
      <alignment vertical="center" wrapText="1"/>
    </xf>
    <xf numFmtId="165" fontId="16" fillId="0" borderId="3" xfId="2" applyNumberFormat="1" applyFont="1" applyBorder="1" applyAlignment="1" applyProtection="1">
      <alignment vertical="center" wrapText="1"/>
    </xf>
    <xf numFmtId="0" fontId="15" fillId="0" borderId="3" xfId="0" applyFont="1" applyBorder="1" applyAlignment="1">
      <alignment horizontal="right" vertical="center" wrapText="1"/>
    </xf>
    <xf numFmtId="0" fontId="12" fillId="0" borderId="8" xfId="1" applyFont="1" applyBorder="1" applyAlignment="1">
      <alignment vertical="center" wrapText="1"/>
    </xf>
    <xf numFmtId="0" fontId="12" fillId="0" borderId="0" xfId="0" applyFont="1" applyAlignment="1">
      <alignment wrapText="1"/>
    </xf>
    <xf numFmtId="165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17" fillId="0" borderId="0" xfId="1" applyFont="1" applyAlignment="1">
      <alignment vertical="center"/>
    </xf>
    <xf numFmtId="165" fontId="11" fillId="0" borderId="0" xfId="4" applyNumberFormat="1" applyFont="1" applyBorder="1" applyAlignment="1">
      <alignment horizontal="right" vertical="center"/>
    </xf>
    <xf numFmtId="0" fontId="12" fillId="0" borderId="0" xfId="0" applyFont="1" applyAlignment="1"/>
    <xf numFmtId="0" fontId="15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right" vertical="center" wrapText="1"/>
    </xf>
    <xf numFmtId="165" fontId="15" fillId="0" borderId="0" xfId="2" applyNumberFormat="1" applyFont="1" applyFill="1" applyBorder="1" applyAlignment="1" applyProtection="1">
      <alignment horizontal="right" vertical="center" wrapText="1"/>
    </xf>
    <xf numFmtId="165" fontId="15" fillId="0" borderId="3" xfId="2" applyNumberFormat="1" applyFont="1" applyFill="1" applyBorder="1" applyAlignment="1" applyProtection="1">
      <alignment horizontal="right" vertical="center" wrapText="1"/>
    </xf>
    <xf numFmtId="165" fontId="16" fillId="0" borderId="3" xfId="2" applyNumberFormat="1" applyFont="1" applyFill="1" applyBorder="1" applyAlignment="1" applyProtection="1">
      <alignment vertical="center" wrapText="1"/>
    </xf>
    <xf numFmtId="0" fontId="15" fillId="0" borderId="0" xfId="0" applyFont="1"/>
    <xf numFmtId="0" fontId="15" fillId="0" borderId="0" xfId="0" applyFont="1" applyFill="1"/>
    <xf numFmtId="165" fontId="1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wrapText="1"/>
    </xf>
    <xf numFmtId="0" fontId="3" fillId="0" borderId="0" xfId="4" applyFont="1" applyBorder="1" applyAlignment="1" applyProtection="1">
      <alignment vertical="center" wrapText="1"/>
    </xf>
    <xf numFmtId="49" fontId="4" fillId="0" borderId="0" xfId="4" applyNumberFormat="1" applyFont="1" applyBorder="1" applyAlignment="1" applyProtection="1">
      <alignment horizontal="left" vertical="center"/>
    </xf>
    <xf numFmtId="0" fontId="5" fillId="0" borderId="0" xfId="4" applyFont="1" applyBorder="1" applyAlignment="1" applyProtection="1">
      <alignment horizontal="left" vertical="center"/>
    </xf>
    <xf numFmtId="0" fontId="12" fillId="0" borderId="0" xfId="0" applyFont="1" applyProtection="1"/>
    <xf numFmtId="49" fontId="4" fillId="0" borderId="0" xfId="4" applyNumberFormat="1" applyFont="1" applyBorder="1" applyAlignment="1" applyProtection="1">
      <alignment horizontal="left" vertical="center" wrapText="1"/>
    </xf>
    <xf numFmtId="0" fontId="5" fillId="0" borderId="0" xfId="4" applyFont="1" applyBorder="1" applyAlignment="1" applyProtection="1">
      <alignment horizontal="center" vertical="center" wrapText="1"/>
    </xf>
    <xf numFmtId="49" fontId="4" fillId="0" borderId="0" xfId="4" applyNumberFormat="1" applyFont="1" applyBorder="1" applyAlignment="1" applyProtection="1">
      <alignment horizontal="center" vertical="center" wrapText="1"/>
    </xf>
    <xf numFmtId="0" fontId="4" fillId="0" borderId="0" xfId="4" applyFont="1" applyBorder="1" applyAlignment="1" applyProtection="1">
      <alignment horizontal="center" vertical="center" wrapText="1"/>
    </xf>
    <xf numFmtId="0" fontId="5" fillId="0" borderId="0" xfId="4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center" vertical="center"/>
    </xf>
    <xf numFmtId="49" fontId="8" fillId="0" borderId="0" xfId="8" applyNumberFormat="1" applyFont="1" applyFill="1" applyBorder="1" applyAlignment="1" applyProtection="1">
      <alignment horizontal="left" vertical="center"/>
    </xf>
    <xf numFmtId="165" fontId="8" fillId="0" borderId="0" xfId="2" applyNumberFormat="1" applyFont="1" applyBorder="1" applyAlignment="1" applyProtection="1">
      <alignment horizontal="right" vertical="center"/>
    </xf>
    <xf numFmtId="10" fontId="8" fillId="0" borderId="0" xfId="3" applyNumberFormat="1" applyFont="1" applyBorder="1" applyAlignment="1" applyProtection="1">
      <alignment horizontal="right" vertical="center"/>
    </xf>
    <xf numFmtId="49" fontId="8" fillId="0" borderId="0" xfId="3" applyNumberFormat="1" applyFont="1" applyBorder="1" applyAlignment="1" applyProtection="1">
      <alignment horizontal="left" vertical="center"/>
    </xf>
    <xf numFmtId="165" fontId="8" fillId="0" borderId="0" xfId="3" applyNumberFormat="1" applyFont="1" applyBorder="1" applyAlignment="1" applyProtection="1">
      <alignment horizontal="left" vertical="center"/>
    </xf>
    <xf numFmtId="0" fontId="8" fillId="0" borderId="0" xfId="3" applyFont="1" applyBorder="1" applyAlignment="1" applyProtection="1">
      <alignment horizontal="right" vertical="center"/>
    </xf>
    <xf numFmtId="0" fontId="2" fillId="0" borderId="0" xfId="3" applyFont="1" applyProtection="1"/>
    <xf numFmtId="0" fontId="6" fillId="0" borderId="0" xfId="3" applyFont="1" applyAlignment="1" applyProtection="1">
      <alignment horizontal="left" vertical="center"/>
    </xf>
    <xf numFmtId="49" fontId="4" fillId="0" borderId="0" xfId="4" applyNumberFormat="1" applyFont="1" applyBorder="1" applyAlignment="1" applyProtection="1">
      <alignment vertical="center" wrapText="1"/>
    </xf>
    <xf numFmtId="0" fontId="3" fillId="0" borderId="0" xfId="4" applyFont="1" applyBorder="1" applyAlignment="1" applyProtection="1">
      <alignment horizontal="right" vertical="center" wrapText="1"/>
    </xf>
    <xf numFmtId="0" fontId="6" fillId="0" borderId="0" xfId="3" applyFont="1" applyAlignment="1" applyProtection="1">
      <alignment vertical="center" wrapText="1"/>
    </xf>
    <xf numFmtId="49" fontId="4" fillId="0" borderId="9" xfId="4" applyNumberFormat="1" applyFont="1" applyBorder="1" applyAlignment="1" applyProtection="1">
      <alignment horizontal="left" vertical="center" wrapText="1"/>
    </xf>
    <xf numFmtId="0" fontId="3" fillId="0" borderId="9" xfId="4" applyFont="1" applyBorder="1" applyAlignment="1" applyProtection="1">
      <alignment horizontal="right" vertical="center" wrapText="1"/>
    </xf>
    <xf numFmtId="49" fontId="4" fillId="0" borderId="9" xfId="4" applyNumberFormat="1" applyFont="1" applyBorder="1" applyAlignment="1" applyProtection="1">
      <alignment vertical="center" wrapText="1"/>
    </xf>
    <xf numFmtId="0" fontId="28" fillId="0" borderId="0" xfId="0" applyFont="1" applyAlignment="1" applyProtection="1">
      <alignment horizontal="justify" vertical="center"/>
    </xf>
    <xf numFmtId="49" fontId="6" fillId="0" borderId="9" xfId="4" applyNumberFormat="1" applyFont="1" applyBorder="1" applyAlignment="1" applyProtection="1">
      <alignment horizontal="left" vertical="center" wrapText="1"/>
    </xf>
    <xf numFmtId="0" fontId="6" fillId="0" borderId="0" xfId="3" applyFont="1" applyAlignment="1" applyProtection="1">
      <alignment vertical="center"/>
    </xf>
    <xf numFmtId="0" fontId="8" fillId="0" borderId="0" xfId="3" applyFont="1" applyProtection="1"/>
    <xf numFmtId="0" fontId="8" fillId="0" borderId="0" xfId="4" applyFont="1" applyBorder="1" applyAlignment="1" applyProtection="1">
      <alignment vertical="center"/>
    </xf>
    <xf numFmtId="0" fontId="7" fillId="0" borderId="9" xfId="4" applyFont="1" applyBorder="1" applyAlignment="1" applyProtection="1">
      <alignment horizontal="center" vertical="center"/>
    </xf>
    <xf numFmtId="49" fontId="7" fillId="0" borderId="9" xfId="4" applyNumberFormat="1" applyFont="1" applyBorder="1" applyAlignment="1" applyProtection="1">
      <alignment horizontal="center" vertical="center"/>
    </xf>
    <xf numFmtId="165" fontId="7" fillId="0" borderId="9" xfId="4" applyNumberFormat="1" applyFont="1" applyBorder="1" applyAlignment="1" applyProtection="1">
      <alignment horizontal="center" vertical="center"/>
    </xf>
    <xf numFmtId="0" fontId="7" fillId="0" borderId="9" xfId="4" applyFont="1" applyBorder="1" applyAlignment="1" applyProtection="1">
      <alignment horizontal="right" vertical="center"/>
    </xf>
    <xf numFmtId="166" fontId="8" fillId="0" borderId="0" xfId="2" applyNumberFormat="1" applyFont="1" applyBorder="1" applyAlignment="1" applyProtection="1">
      <alignment horizontal="right" vertical="center"/>
    </xf>
    <xf numFmtId="0" fontId="8" fillId="0" borderId="9" xfId="3" applyFont="1" applyBorder="1" applyProtection="1"/>
    <xf numFmtId="167" fontId="8" fillId="0" borderId="9" xfId="3" applyNumberFormat="1" applyFont="1" applyBorder="1" applyProtection="1"/>
    <xf numFmtId="166" fontId="8" fillId="0" borderId="9" xfId="3" applyNumberFormat="1" applyFont="1" applyBorder="1" applyProtection="1"/>
    <xf numFmtId="0" fontId="10" fillId="0" borderId="0" xfId="4" applyFont="1" applyBorder="1" applyAlignment="1" applyProtection="1">
      <alignment horizontal="right" vertical="center"/>
    </xf>
    <xf numFmtId="165" fontId="7" fillId="0" borderId="10" xfId="4" applyNumberFormat="1" applyFont="1" applyBorder="1" applyAlignment="1" applyProtection="1">
      <alignment vertical="center"/>
    </xf>
    <xf numFmtId="168" fontId="7" fillId="0" borderId="10" xfId="4" applyNumberFormat="1" applyFont="1" applyBorder="1" applyAlignment="1" applyProtection="1">
      <alignment vertical="center"/>
    </xf>
    <xf numFmtId="10" fontId="7" fillId="0" borderId="10" xfId="4" applyNumberFormat="1" applyFont="1" applyBorder="1" applyAlignment="1" applyProtection="1">
      <alignment vertical="center"/>
    </xf>
    <xf numFmtId="0" fontId="0" fillId="0" borderId="0" xfId="0" applyNumberFormat="1" applyFont="1" applyAlignment="1" applyProtection="1">
      <alignment wrapText="1"/>
    </xf>
    <xf numFmtId="0" fontId="6" fillId="0" borderId="0" xfId="3" applyFont="1" applyAlignment="1" applyProtection="1">
      <alignment wrapText="1"/>
    </xf>
    <xf numFmtId="0" fontId="6" fillId="0" borderId="0" xfId="3" applyFont="1" applyProtection="1"/>
    <xf numFmtId="49" fontId="4" fillId="0" borderId="0" xfId="4" applyNumberFormat="1" applyFont="1" applyBorder="1" applyAlignment="1" applyProtection="1">
      <alignment horizontal="left" vertical="center" wrapText="1"/>
      <protection locked="0"/>
    </xf>
    <xf numFmtId="49" fontId="6" fillId="0" borderId="9" xfId="4" applyNumberFormat="1" applyFont="1" applyBorder="1" applyAlignment="1" applyProtection="1">
      <alignment horizontal="left" vertical="center" wrapText="1"/>
      <protection locked="0"/>
    </xf>
    <xf numFmtId="49" fontId="4" fillId="0" borderId="9" xfId="4" applyNumberFormat="1" applyFont="1" applyBorder="1" applyAlignment="1" applyProtection="1">
      <alignment horizontal="left" vertical="center" wrapText="1"/>
      <protection locked="0"/>
    </xf>
    <xf numFmtId="165" fontId="15" fillId="0" borderId="0" xfId="2" applyNumberFormat="1" applyFont="1" applyBorder="1" applyAlignment="1" applyProtection="1">
      <alignment horizontal="right" vertical="center" wrapText="1"/>
      <protection locked="0"/>
    </xf>
    <xf numFmtId="165" fontId="15" fillId="0" borderId="0" xfId="2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4" applyFont="1" applyBorder="1" applyAlignment="1" applyProtection="1">
      <alignment horizontal="left" vertical="center"/>
    </xf>
    <xf numFmtId="49" fontId="29" fillId="0" borderId="7" xfId="0" applyNumberFormat="1" applyFont="1" applyBorder="1" applyAlignment="1">
      <alignment horizontal="center" vertical="center" wrapText="1"/>
    </xf>
    <xf numFmtId="165" fontId="13" fillId="0" borderId="0" xfId="4" applyNumberFormat="1" applyFont="1" applyBorder="1" applyAlignment="1">
      <alignment horizontal="center" vertical="center" wrapText="1"/>
    </xf>
    <xf numFmtId="165" fontId="14" fillId="0" borderId="7" xfId="4" applyNumberFormat="1" applyFont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wrapText="1"/>
    </xf>
    <xf numFmtId="0" fontId="25" fillId="0" borderId="0" xfId="0" applyFont="1" applyFill="1" applyBorder="1" applyAlignment="1">
      <alignment horizontal="center" wrapText="1"/>
    </xf>
    <xf numFmtId="165" fontId="15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 applyProtection="1"/>
    <xf numFmtId="49" fontId="8" fillId="0" borderId="0" xfId="0" applyNumberFormat="1" applyFont="1" applyBorder="1" applyAlignment="1">
      <alignment horizontal="left" vertical="center"/>
    </xf>
    <xf numFmtId="0" fontId="8" fillId="0" borderId="0" xfId="4" applyFont="1" applyBorder="1" applyAlignment="1" applyProtection="1">
      <alignment horizontal="center" vertical="center"/>
    </xf>
    <xf numFmtId="0" fontId="8" fillId="0" borderId="11" xfId="8" applyNumberFormat="1" applyFont="1" applyFill="1" applyBorder="1" applyAlignment="1" applyProtection="1">
      <alignment horizontal="center" vertical="center"/>
    </xf>
    <xf numFmtId="0" fontId="7" fillId="0" borderId="8" xfId="4" applyFont="1" applyBorder="1" applyAlignment="1" applyProtection="1">
      <alignment horizontal="left" vertical="center"/>
    </xf>
    <xf numFmtId="49" fontId="8" fillId="0" borderId="8" xfId="8" applyNumberFormat="1" applyFont="1" applyFill="1" applyBorder="1" applyAlignment="1" applyProtection="1">
      <alignment horizontal="left" vertical="center"/>
    </xf>
    <xf numFmtId="165" fontId="8" fillId="0" borderId="8" xfId="2" applyNumberFormat="1" applyFont="1" applyBorder="1" applyAlignment="1" applyProtection="1">
      <alignment horizontal="right" vertical="center"/>
    </xf>
    <xf numFmtId="0" fontId="11" fillId="0" borderId="8" xfId="4" applyFont="1" applyBorder="1" applyAlignment="1" applyProtection="1">
      <alignment horizontal="left" vertical="center"/>
    </xf>
    <xf numFmtId="165" fontId="8" fillId="0" borderId="12" xfId="2" applyNumberFormat="1" applyFont="1" applyBorder="1" applyAlignment="1" applyProtection="1">
      <alignment horizontal="right" vertical="center"/>
    </xf>
    <xf numFmtId="0" fontId="8" fillId="0" borderId="13" xfId="8" applyNumberFormat="1" applyFont="1" applyFill="1" applyBorder="1" applyAlignment="1" applyProtection="1">
      <alignment horizontal="center" vertical="center"/>
    </xf>
    <xf numFmtId="49" fontId="8" fillId="0" borderId="14" xfId="8" applyNumberFormat="1" applyFont="1" applyFill="1" applyBorder="1" applyAlignment="1" applyProtection="1">
      <alignment horizontal="left" vertical="center"/>
    </xf>
    <xf numFmtId="0" fontId="12" fillId="0" borderId="14" xfId="0" applyFont="1" applyBorder="1" applyProtection="1"/>
    <xf numFmtId="0" fontId="5" fillId="0" borderId="14" xfId="4" applyFont="1" applyBorder="1" applyAlignment="1" applyProtection="1">
      <alignment horizontal="center" vertical="center"/>
    </xf>
    <xf numFmtId="165" fontId="8" fillId="0" borderId="15" xfId="2" applyNumberFormat="1" applyFont="1" applyBorder="1" applyAlignment="1" applyProtection="1">
      <alignment horizontal="right" vertical="center"/>
    </xf>
    <xf numFmtId="0" fontId="5" fillId="0" borderId="8" xfId="4" applyFont="1" applyBorder="1" applyAlignment="1" applyProtection="1">
      <alignment horizontal="center" vertical="center"/>
    </xf>
    <xf numFmtId="49" fontId="8" fillId="0" borderId="14" xfId="0" applyNumberFormat="1" applyFont="1" applyBorder="1" applyAlignment="1">
      <alignment horizontal="left" vertical="center"/>
    </xf>
    <xf numFmtId="0" fontId="8" fillId="0" borderId="1" xfId="8" applyNumberFormat="1" applyFont="1" applyFill="1" applyBorder="1" applyAlignment="1" applyProtection="1">
      <alignment horizontal="center" vertical="center"/>
    </xf>
    <xf numFmtId="165" fontId="8" fillId="0" borderId="3" xfId="2" applyNumberFormat="1" applyFont="1" applyBorder="1" applyAlignment="1" applyProtection="1">
      <alignment horizontal="right" vertical="center"/>
    </xf>
    <xf numFmtId="0" fontId="8" fillId="0" borderId="16" xfId="8" applyNumberFormat="1" applyFont="1" applyFill="1" applyBorder="1" applyAlignment="1" applyProtection="1">
      <alignment horizontal="center" vertical="center"/>
    </xf>
    <xf numFmtId="0" fontId="11" fillId="0" borderId="7" xfId="4" applyFont="1" applyBorder="1" applyAlignment="1" applyProtection="1">
      <alignment vertical="center"/>
    </xf>
    <xf numFmtId="49" fontId="8" fillId="0" borderId="7" xfId="8" applyNumberFormat="1" applyFont="1" applyFill="1" applyBorder="1" applyAlignment="1" applyProtection="1">
      <alignment horizontal="left" vertical="center"/>
    </xf>
    <xf numFmtId="0" fontId="5" fillId="0" borderId="7" xfId="4" applyFont="1" applyBorder="1" applyAlignment="1" applyProtection="1">
      <alignment horizontal="center" vertical="center"/>
    </xf>
    <xf numFmtId="0" fontId="7" fillId="0" borderId="11" xfId="4" applyFont="1" applyBorder="1" applyAlignment="1" applyProtection="1">
      <alignment horizontal="center" vertical="center"/>
    </xf>
    <xf numFmtId="0" fontId="7" fillId="0" borderId="8" xfId="4" applyFont="1" applyBorder="1" applyAlignment="1" applyProtection="1">
      <alignment horizontal="right" vertical="center"/>
    </xf>
    <xf numFmtId="0" fontId="7" fillId="0" borderId="8" xfId="4" applyFont="1" applyBorder="1" applyAlignment="1" applyProtection="1">
      <alignment horizontal="center" vertical="center"/>
    </xf>
    <xf numFmtId="0" fontId="7" fillId="0" borderId="12" xfId="4" applyFont="1" applyBorder="1" applyAlignment="1" applyProtection="1">
      <alignment horizontal="right" vertical="center"/>
    </xf>
    <xf numFmtId="165" fontId="11" fillId="0" borderId="17" xfId="2" applyNumberFormat="1" applyFont="1" applyBorder="1" applyAlignment="1" applyProtection="1">
      <alignment horizontal="right" vertical="center"/>
    </xf>
    <xf numFmtId="165" fontId="8" fillId="0" borderId="3" xfId="2" applyNumberFormat="1" applyFont="1" applyBorder="1" applyAlignment="1" applyProtection="1">
      <alignment horizontal="right" vertical="center"/>
      <protection locked="0"/>
    </xf>
    <xf numFmtId="49" fontId="9" fillId="0" borderId="16" xfId="4" applyNumberFormat="1" applyFont="1" applyBorder="1" applyAlignment="1" applyProtection="1">
      <alignment horizontal="left" vertical="center"/>
    </xf>
    <xf numFmtId="49" fontId="10" fillId="0" borderId="7" xfId="4" applyNumberFormat="1" applyFont="1" applyBorder="1" applyAlignment="1" applyProtection="1">
      <alignment horizontal="left" vertical="center"/>
    </xf>
    <xf numFmtId="165" fontId="9" fillId="0" borderId="7" xfId="4" applyNumberFormat="1" applyFont="1" applyBorder="1" applyAlignment="1" applyProtection="1">
      <alignment horizontal="left" vertical="center"/>
    </xf>
    <xf numFmtId="165" fontId="9" fillId="0" borderId="7" xfId="4" applyNumberFormat="1" applyFont="1" applyBorder="1" applyAlignment="1" applyProtection="1">
      <alignment vertical="center"/>
    </xf>
    <xf numFmtId="165" fontId="9" fillId="0" borderId="17" xfId="4" applyNumberFormat="1" applyFont="1" applyBorder="1" applyAlignment="1" applyProtection="1">
      <alignment vertical="center"/>
    </xf>
    <xf numFmtId="10" fontId="8" fillId="0" borderId="0" xfId="3" applyNumberFormat="1" applyFont="1" applyBorder="1" applyAlignment="1" applyProtection="1">
      <alignment horizontal="center" vertical="center"/>
      <protection locked="0"/>
    </xf>
    <xf numFmtId="10" fontId="8" fillId="0" borderId="8" xfId="3" applyNumberFormat="1" applyFont="1" applyBorder="1" applyAlignment="1" applyProtection="1">
      <alignment horizontal="center" vertical="center"/>
      <protection locked="0"/>
    </xf>
    <xf numFmtId="0" fontId="30" fillId="0" borderId="0" xfId="0" applyFont="1"/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34" fillId="0" borderId="0" xfId="0" applyFont="1" applyFill="1"/>
    <xf numFmtId="0" fontId="37" fillId="0" borderId="0" xfId="0" applyFont="1" applyBorder="1" applyAlignment="1" applyProtection="1">
      <alignment horizontal="center" vertical="center"/>
    </xf>
    <xf numFmtId="0" fontId="31" fillId="0" borderId="0" xfId="3" applyFont="1" applyAlignment="1" applyProtection="1">
      <alignment horizontal="left" wrapText="1"/>
    </xf>
    <xf numFmtId="49" fontId="8" fillId="0" borderId="0" xfId="3" applyNumberFormat="1" applyFont="1" applyBorder="1" applyAlignment="1" applyProtection="1">
      <alignment horizontal="center" vertical="center"/>
    </xf>
    <xf numFmtId="0" fontId="2" fillId="0" borderId="0" xfId="3" applyFont="1" applyAlignment="1" applyProtection="1">
      <alignment horizontal="center"/>
    </xf>
    <xf numFmtId="0" fontId="3" fillId="0" borderId="0" xfId="4" applyFont="1" applyBorder="1" applyAlignment="1" applyProtection="1">
      <alignment vertical="center" wrapText="1"/>
    </xf>
    <xf numFmtId="0" fontId="3" fillId="0" borderId="9" xfId="4" applyFont="1" applyBorder="1" applyAlignment="1" applyProtection="1">
      <alignment vertical="center" wrapText="1"/>
    </xf>
    <xf numFmtId="0" fontId="5" fillId="0" borderId="0" xfId="4" applyFont="1" applyBorder="1" applyAlignment="1" applyProtection="1">
      <alignment horizontal="center" vertical="center"/>
    </xf>
    <xf numFmtId="0" fontId="3" fillId="0" borderId="0" xfId="4" applyFont="1" applyBorder="1" applyAlignment="1" applyProtection="1">
      <alignment horizontal="center" vertical="center" wrapText="1"/>
    </xf>
    <xf numFmtId="0" fontId="31" fillId="0" borderId="0" xfId="0" applyNumberFormat="1" applyFont="1" applyAlignment="1" applyProtection="1">
      <alignment horizontal="left" wrapText="1"/>
    </xf>
    <xf numFmtId="49" fontId="8" fillId="0" borderId="9" xfId="3" applyNumberFormat="1" applyFont="1" applyBorder="1" applyAlignment="1" applyProtection="1">
      <alignment horizontal="center"/>
    </xf>
    <xf numFmtId="49" fontId="7" fillId="0" borderId="0" xfId="4" applyNumberFormat="1" applyFont="1" applyBorder="1" applyAlignment="1" applyProtection="1">
      <alignment horizontal="center" vertical="center"/>
    </xf>
    <xf numFmtId="0" fontId="3" fillId="0" borderId="18" xfId="4" applyFont="1" applyBorder="1" applyAlignment="1" applyProtection="1">
      <alignment horizontal="left" vertical="center" wrapText="1"/>
    </xf>
    <xf numFmtId="0" fontId="3" fillId="0" borderId="9" xfId="4" applyFont="1" applyBorder="1" applyAlignment="1" applyProtection="1">
      <alignment horizontal="left" vertical="center" wrapText="1"/>
    </xf>
    <xf numFmtId="49" fontId="7" fillId="0" borderId="10" xfId="4" applyNumberFormat="1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center" vertical="top"/>
    </xf>
    <xf numFmtId="0" fontId="2" fillId="0" borderId="0" xfId="3" applyFont="1" applyAlignment="1" applyProtection="1">
      <alignment horizontal="center" wrapText="1"/>
    </xf>
    <xf numFmtId="0" fontId="30" fillId="0" borderId="0" xfId="0" applyFont="1" applyAlignment="1">
      <alignment horizontal="left" wrapText="1"/>
    </xf>
    <xf numFmtId="49" fontId="33" fillId="0" borderId="0" xfId="4" applyNumberFormat="1" applyFont="1" applyBorder="1" applyAlignment="1" applyProtection="1">
      <alignment horizontal="center" vertical="center"/>
    </xf>
    <xf numFmtId="0" fontId="11" fillId="0" borderId="7" xfId="4" applyFont="1" applyBorder="1" applyAlignment="1" applyProtection="1">
      <alignment horizontal="center" vertical="center"/>
    </xf>
    <xf numFmtId="0" fontId="7" fillId="0" borderId="7" xfId="4" applyFont="1" applyBorder="1" applyAlignment="1" applyProtection="1">
      <alignment horizontal="left" vertical="center"/>
    </xf>
    <xf numFmtId="0" fontId="7" fillId="0" borderId="0" xfId="4" applyFont="1" applyBorder="1" applyAlignment="1" applyProtection="1">
      <alignment horizontal="left" vertical="center" wrapText="1"/>
    </xf>
    <xf numFmtId="0" fontId="7" fillId="0" borderId="8" xfId="4" applyFont="1" applyBorder="1" applyAlignment="1" applyProtection="1">
      <alignment horizontal="left" vertical="center"/>
    </xf>
    <xf numFmtId="0" fontId="7" fillId="0" borderId="14" xfId="4" applyFont="1" applyBorder="1" applyAlignment="1" applyProtection="1">
      <alignment horizontal="left" vertical="center"/>
    </xf>
    <xf numFmtId="0" fontId="18" fillId="0" borderId="0" xfId="6" applyFont="1" applyFill="1" applyBorder="1" applyAlignment="1">
      <alignment horizontal="left" vertical="center" wrapText="1"/>
    </xf>
    <xf numFmtId="0" fontId="5" fillId="0" borderId="0" xfId="4" applyFont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19" xfId="4" applyFont="1" applyBorder="1" applyAlignment="1">
      <alignment horizontal="center" vertical="center" wrapText="1"/>
    </xf>
    <xf numFmtId="0" fontId="3" fillId="0" borderId="20" xfId="4" applyFont="1" applyBorder="1" applyAlignment="1">
      <alignment horizontal="center" vertical="center" wrapText="1"/>
    </xf>
    <xf numFmtId="0" fontId="3" fillId="0" borderId="21" xfId="4" applyFont="1" applyBorder="1" applyAlignment="1">
      <alignment horizontal="center" vertical="center" wrapText="1"/>
    </xf>
  </cellXfs>
  <cellStyles count="204">
    <cellStyle name="Excel Built-in Excel Built-in Excel Built-in Excel Built-in Excel Built-in Excel Built-in Excel Built-in Excel Built-in Excel Built-in Excel Built-in Excel Built-in Excel Built-in Normal" xfId="1"/>
    <cellStyle name="Excel Built-in Excel Built-in Excel Built-in Excel Built-in Excel Built-in Excel Built-in Excel Built-in Excel Built-in Excel Built-in Excel Built-in Excel Built-in měny 2" xfId="2"/>
    <cellStyle name="Excel Built-in Excel Built-in Excel Built-in Excel Built-in Excel Built-in Excel Built-in Excel Built-in Excel Built-in Excel Built-in Excel Built-in Excel Built-in Normal 2" xfId="3"/>
    <cellStyle name="Excel Built-in Excel Built-in Excel Built-in Excel Built-in Excel Built-in Excel Built-in Excel Built-in Excel Built-in Excel Built-in Excel Built-in Excel Built-in normální 2" xfId="4"/>
    <cellStyle name="Excel Built-in Excel Built-in Excel Built-in Excel Built-in Excel Built-in Excel Built-in Excel Built-in Normální 3" xfId="5"/>
    <cellStyle name="Excel Built-in Normal" xfId="6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194" builtinId="8" hidden="1"/>
    <cellStyle name="Hypertextový odkaz" xfId="196" builtinId="8" hidden="1"/>
    <cellStyle name="Hypertextový odkaz" xfId="198" builtinId="8" hidden="1"/>
    <cellStyle name="Hypertextový odkaz" xfId="200" builtinId="8" hidden="1"/>
    <cellStyle name="Hypertextový odkaz" xfId="202" builtinId="8" hidden="1"/>
    <cellStyle name="měny 2" xfId="7"/>
    <cellStyle name="Normal 2" xfId="8"/>
    <cellStyle name="Normal 3" xfId="9"/>
    <cellStyle name="Normální" xfId="0" builtinId="0"/>
    <cellStyle name="Normální 2" xfId="10"/>
    <cellStyle name="Normální 3" xfId="1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195" builtinId="9" hidden="1"/>
    <cellStyle name="Použitý hypertextový odkaz" xfId="197" builtinId="9" hidden="1"/>
    <cellStyle name="Použitý hypertextový odkaz" xfId="199" builtinId="9" hidden="1"/>
    <cellStyle name="Použitý hypertextový odkaz" xfId="201" builtinId="9" hidden="1"/>
    <cellStyle name="Použitý hypertextový odkaz" xfId="203" builtinId="9" hidden="1"/>
  </cellStyles>
  <dxfs count="72"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auto="1"/>
      </font>
      <fill>
        <patternFill patternType="solid">
          <fgColor indexed="64"/>
          <bgColor theme="0" tint="-0.149998474074526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D11C1A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="162" zoomScaleNormal="162" zoomScalePageLayoutView="162" workbookViewId="0">
      <selection activeCell="I7" sqref="I7"/>
    </sheetView>
  </sheetViews>
  <sheetFormatPr defaultColWidth="10.7109375" defaultRowHeight="12.75"/>
  <cols>
    <col min="1" max="1" width="5.42578125" style="63" customWidth="1"/>
    <col min="2" max="2" width="11.85546875" style="63" customWidth="1"/>
    <col min="3" max="3" width="42" style="63" customWidth="1"/>
    <col min="4" max="4" width="10.7109375" style="63" customWidth="1"/>
    <col min="5" max="5" width="16.42578125" style="63" customWidth="1"/>
    <col min="6" max="16384" width="10.7109375" style="63"/>
  </cols>
  <sheetData>
    <row r="1" spans="1:9" ht="6.95" customHeight="1">
      <c r="A1" s="146"/>
      <c r="B1" s="146"/>
      <c r="C1" s="146"/>
      <c r="D1" s="146"/>
      <c r="E1" s="146"/>
    </row>
    <row r="2" spans="1:9" s="64" customFormat="1" ht="23.25">
      <c r="A2" s="143" t="s">
        <v>204</v>
      </c>
      <c r="B2" s="143"/>
      <c r="C2" s="143"/>
      <c r="D2" s="143"/>
      <c r="E2" s="143"/>
      <c r="F2" s="49"/>
      <c r="G2" s="49"/>
      <c r="H2" s="49"/>
      <c r="I2" s="49"/>
    </row>
    <row r="3" spans="1:9" s="67" customFormat="1" ht="23.45" customHeight="1">
      <c r="A3" s="147" t="s">
        <v>0</v>
      </c>
      <c r="B3" s="147"/>
      <c r="C3" s="65" t="s">
        <v>165</v>
      </c>
      <c r="D3" s="66" t="s">
        <v>7</v>
      </c>
      <c r="E3" s="65" t="s">
        <v>197</v>
      </c>
      <c r="F3" s="52"/>
      <c r="G3" s="52"/>
      <c r="H3" s="52"/>
      <c r="I3" s="52"/>
    </row>
    <row r="4" spans="1:9" s="67" customFormat="1" ht="23.45" customHeight="1">
      <c r="A4" s="148" t="s">
        <v>1</v>
      </c>
      <c r="B4" s="148"/>
      <c r="C4" s="68" t="s">
        <v>166</v>
      </c>
      <c r="D4" s="69" t="s">
        <v>2</v>
      </c>
      <c r="E4" s="70" t="s">
        <v>195</v>
      </c>
      <c r="G4" s="52"/>
      <c r="H4" s="52"/>
      <c r="I4" s="52"/>
    </row>
    <row r="5" spans="1:9" s="67" customFormat="1" ht="23.1" customHeight="1">
      <c r="A5" s="154" t="s">
        <v>97</v>
      </c>
      <c r="B5" s="154"/>
      <c r="C5" s="51" t="s">
        <v>98</v>
      </c>
      <c r="D5" s="66" t="s">
        <v>100</v>
      </c>
      <c r="E5" s="51" t="s">
        <v>101</v>
      </c>
      <c r="F5" s="52"/>
      <c r="G5" s="52"/>
      <c r="H5" s="71"/>
      <c r="I5" s="52"/>
    </row>
    <row r="6" spans="1:9" s="67" customFormat="1" ht="23.45" customHeight="1">
      <c r="A6" s="155"/>
      <c r="B6" s="155"/>
      <c r="C6" s="72" t="s">
        <v>99</v>
      </c>
      <c r="D6" s="69" t="s">
        <v>102</v>
      </c>
      <c r="E6" s="68" t="s">
        <v>103</v>
      </c>
      <c r="F6" s="53"/>
      <c r="G6" s="52"/>
      <c r="H6" s="52"/>
      <c r="I6" s="52"/>
    </row>
    <row r="7" spans="1:9" s="67" customFormat="1" ht="23.1" customHeight="1">
      <c r="A7" s="154" t="s">
        <v>104</v>
      </c>
      <c r="B7" s="154"/>
      <c r="C7" s="51" t="s">
        <v>161</v>
      </c>
      <c r="D7" s="66" t="s">
        <v>100</v>
      </c>
      <c r="E7" s="51" t="s">
        <v>163</v>
      </c>
      <c r="F7" s="52"/>
      <c r="G7" s="52"/>
      <c r="H7" s="52"/>
      <c r="I7" s="52"/>
    </row>
    <row r="8" spans="1:9" s="67" customFormat="1" ht="23.45" customHeight="1">
      <c r="A8" s="155"/>
      <c r="B8" s="155"/>
      <c r="C8" s="72" t="s">
        <v>162</v>
      </c>
      <c r="D8" s="69" t="s">
        <v>102</v>
      </c>
      <c r="E8" s="51" t="s">
        <v>164</v>
      </c>
      <c r="F8" s="53"/>
      <c r="G8" s="52"/>
      <c r="H8" s="52"/>
      <c r="I8" s="52"/>
    </row>
    <row r="9" spans="1:9" s="67" customFormat="1" ht="23.1" customHeight="1">
      <c r="A9" s="154" t="s">
        <v>105</v>
      </c>
      <c r="B9" s="154"/>
      <c r="C9" s="91"/>
      <c r="D9" s="66" t="s">
        <v>100</v>
      </c>
      <c r="E9" s="91"/>
      <c r="F9" s="52"/>
      <c r="G9" s="52"/>
      <c r="H9" s="52"/>
      <c r="I9" s="52"/>
    </row>
    <row r="10" spans="1:9" s="67" customFormat="1" ht="23.25">
      <c r="A10" s="155"/>
      <c r="B10" s="155"/>
      <c r="C10" s="92"/>
      <c r="D10" s="69" t="s">
        <v>102</v>
      </c>
      <c r="E10" s="93"/>
      <c r="F10" s="52"/>
      <c r="G10" s="52"/>
      <c r="H10" s="52"/>
      <c r="I10" s="52"/>
    </row>
    <row r="11" spans="1:9" s="73" customFormat="1" ht="23.1" customHeight="1">
      <c r="A11" s="150"/>
      <c r="B11" s="150"/>
      <c r="C11" s="150"/>
      <c r="D11" s="150"/>
      <c r="E11" s="150"/>
    </row>
    <row r="12" spans="1:9" s="75" customFormat="1" ht="23.25">
      <c r="A12" s="149" t="s">
        <v>106</v>
      </c>
      <c r="B12" s="149"/>
      <c r="C12" s="149"/>
      <c r="D12" s="149"/>
      <c r="E12" s="149"/>
      <c r="F12" s="74"/>
    </row>
    <row r="13" spans="1:9" s="62" customFormat="1" ht="15.75">
      <c r="A13" s="76" t="s">
        <v>3</v>
      </c>
      <c r="B13" s="77"/>
      <c r="C13" s="78"/>
      <c r="D13" s="76" t="s">
        <v>4</v>
      </c>
      <c r="E13" s="79" t="s">
        <v>5</v>
      </c>
      <c r="F13" s="74"/>
    </row>
    <row r="14" spans="1:9" s="62" customFormat="1" ht="15">
      <c r="A14" s="56">
        <v>1</v>
      </c>
      <c r="B14" s="60" t="s">
        <v>157</v>
      </c>
      <c r="C14" s="61"/>
      <c r="D14" s="58"/>
      <c r="E14" s="80">
        <f>'REKAPITULACE SLP'!F34</f>
        <v>0</v>
      </c>
      <c r="F14" s="74"/>
    </row>
    <row r="15" spans="1:9" s="62" customFormat="1" ht="15">
      <c r="A15" s="56"/>
      <c r="B15" s="145"/>
      <c r="C15" s="145"/>
      <c r="D15" s="58"/>
      <c r="E15" s="80"/>
      <c r="F15" s="74"/>
    </row>
    <row r="16" spans="1:9" s="74" customFormat="1" ht="15">
      <c r="A16" s="56"/>
      <c r="B16" s="145"/>
      <c r="C16" s="145"/>
      <c r="D16" s="58"/>
      <c r="E16" s="80"/>
    </row>
    <row r="17" spans="1:9" s="84" customFormat="1" ht="20.25">
      <c r="A17" s="81"/>
      <c r="B17" s="152"/>
      <c r="C17" s="152"/>
      <c r="D17" s="82"/>
      <c r="E17" s="83"/>
    </row>
    <row r="18" spans="1:9" s="74" customFormat="1" ht="15.75">
      <c r="A18" s="156" t="s">
        <v>107</v>
      </c>
      <c r="B18" s="156"/>
      <c r="C18" s="156"/>
      <c r="D18" s="85"/>
      <c r="E18" s="86">
        <f>SUM(E14:E16)</f>
        <v>0</v>
      </c>
    </row>
    <row r="19" spans="1:9" s="74" customFormat="1" ht="15.75">
      <c r="A19" s="156" t="s">
        <v>108</v>
      </c>
      <c r="B19" s="156"/>
      <c r="C19" s="156"/>
      <c r="D19" s="87">
        <v>0.21</v>
      </c>
      <c r="E19" s="86">
        <f>ROUND(PRODUCT(E18,D19),1)</f>
        <v>0</v>
      </c>
    </row>
    <row r="20" spans="1:9" s="74" customFormat="1" ht="15.75">
      <c r="A20" s="156" t="s">
        <v>109</v>
      </c>
      <c r="B20" s="156"/>
      <c r="C20" s="156"/>
      <c r="D20" s="85"/>
      <c r="E20" s="86">
        <f>E19+E18</f>
        <v>0</v>
      </c>
    </row>
    <row r="21" spans="1:9" s="74" customFormat="1" ht="11.1" customHeight="1">
      <c r="A21" s="153"/>
      <c r="B21" s="153"/>
      <c r="C21" s="153"/>
      <c r="D21" s="153"/>
      <c r="E21" s="153"/>
    </row>
    <row r="22" spans="1:9" s="89" customFormat="1" ht="60.95" customHeight="1">
      <c r="A22" s="151" t="s">
        <v>90</v>
      </c>
      <c r="B22" s="151"/>
      <c r="C22" s="151"/>
      <c r="D22" s="151"/>
      <c r="E22" s="151"/>
      <c r="F22" s="88"/>
      <c r="G22" s="88"/>
      <c r="H22" s="88"/>
      <c r="I22" s="88"/>
    </row>
    <row r="23" spans="1:9" s="90" customFormat="1" ht="44.1" customHeight="1">
      <c r="A23" s="151" t="s">
        <v>92</v>
      </c>
      <c r="B23" s="151"/>
      <c r="C23" s="151"/>
      <c r="D23" s="151"/>
      <c r="E23" s="151"/>
    </row>
    <row r="24" spans="1:9" s="90" customFormat="1" ht="62.1" customHeight="1">
      <c r="A24" s="144" t="s">
        <v>91</v>
      </c>
      <c r="B24" s="144"/>
      <c r="C24" s="144"/>
      <c r="D24" s="144"/>
      <c r="E24" s="144"/>
    </row>
    <row r="25" spans="1:9" s="90" customFormat="1" ht="47.1" customHeight="1">
      <c r="A25" s="144" t="s">
        <v>93</v>
      </c>
      <c r="B25" s="144"/>
      <c r="C25" s="144"/>
      <c r="D25" s="144"/>
      <c r="E25" s="144"/>
    </row>
    <row r="26" spans="1:9" s="90" customFormat="1" ht="18.95" customHeight="1">
      <c r="A26" s="144" t="s">
        <v>94</v>
      </c>
      <c r="B26" s="144"/>
      <c r="C26" s="144"/>
      <c r="D26" s="144"/>
      <c r="E26" s="144"/>
    </row>
    <row r="27" spans="1:9" s="90" customFormat="1" ht="45.95" customHeight="1">
      <c r="A27" s="144" t="s">
        <v>95</v>
      </c>
      <c r="B27" s="144"/>
      <c r="C27" s="144"/>
      <c r="D27" s="144"/>
      <c r="E27" s="144"/>
    </row>
    <row r="28" spans="1:9" s="90" customFormat="1" ht="32.1" customHeight="1">
      <c r="A28" s="144" t="s">
        <v>96</v>
      </c>
      <c r="B28" s="144"/>
      <c r="C28" s="144"/>
      <c r="D28" s="144"/>
      <c r="E28" s="144"/>
      <c r="F28" s="88"/>
      <c r="G28" s="88"/>
      <c r="H28" s="88"/>
      <c r="I28" s="88"/>
    </row>
    <row r="29" spans="1:9">
      <c r="A29" s="158"/>
      <c r="B29" s="158"/>
      <c r="C29" s="158"/>
      <c r="D29" s="158"/>
      <c r="E29" s="158"/>
    </row>
    <row r="30" spans="1:9">
      <c r="A30" s="157"/>
      <c r="B30" s="157"/>
      <c r="C30" s="157"/>
      <c r="D30" s="157"/>
      <c r="E30" s="157"/>
    </row>
  </sheetData>
  <sheetProtection selectLockedCells="1" selectUnlockedCells="1"/>
  <mergeCells count="25">
    <mergeCell ref="A18:C18"/>
    <mergeCell ref="A19:C19"/>
    <mergeCell ref="A20:C20"/>
    <mergeCell ref="A30:E30"/>
    <mergeCell ref="A29:E29"/>
    <mergeCell ref="A25:E25"/>
    <mergeCell ref="A26:E26"/>
    <mergeCell ref="A28:E28"/>
    <mergeCell ref="A27:E27"/>
    <mergeCell ref="A2:E2"/>
    <mergeCell ref="A24:E24"/>
    <mergeCell ref="B15:C15"/>
    <mergeCell ref="A1:E1"/>
    <mergeCell ref="A3:B3"/>
    <mergeCell ref="A4:B4"/>
    <mergeCell ref="A12:E12"/>
    <mergeCell ref="A11:E11"/>
    <mergeCell ref="A22:E22"/>
    <mergeCell ref="B16:C16"/>
    <mergeCell ref="B17:C17"/>
    <mergeCell ref="A21:E21"/>
    <mergeCell ref="A5:B6"/>
    <mergeCell ref="A7:B8"/>
    <mergeCell ref="A23:E23"/>
    <mergeCell ref="A9:B10"/>
  </mergeCells>
  <phoneticPr fontId="21" type="noConversion"/>
  <conditionalFormatting sqref="C7">
    <cfRule type="containsBlanks" dxfId="71" priority="21">
      <formula>LEN(TRIM(C7))=0</formula>
    </cfRule>
  </conditionalFormatting>
  <conditionalFormatting sqref="C8:C10">
    <cfRule type="containsBlanks" dxfId="70" priority="11">
      <formula>LEN(TRIM(C8))=0</formula>
    </cfRule>
  </conditionalFormatting>
  <conditionalFormatting sqref="E7:E10">
    <cfRule type="containsBlanks" dxfId="69" priority="10">
      <formula>LEN(TRIM(E7))=0</formula>
    </cfRule>
  </conditionalFormatting>
  <conditionalFormatting sqref="C5">
    <cfRule type="containsBlanks" dxfId="68" priority="9">
      <formula>LEN(TRIM(C5))=0</formula>
    </cfRule>
  </conditionalFormatting>
  <conditionalFormatting sqref="C6">
    <cfRule type="containsBlanks" dxfId="67" priority="8">
      <formula>LEN(TRIM(C6))=0</formula>
    </cfRule>
  </conditionalFormatting>
  <conditionalFormatting sqref="E5">
    <cfRule type="containsBlanks" dxfId="66" priority="7">
      <formula>LEN(TRIM(E5))=0</formula>
    </cfRule>
  </conditionalFormatting>
  <conditionalFormatting sqref="E6">
    <cfRule type="containsBlanks" dxfId="65" priority="6">
      <formula>LEN(TRIM(E6))=0</formula>
    </cfRule>
  </conditionalFormatting>
  <conditionalFormatting sqref="C4">
    <cfRule type="containsBlanks" dxfId="64" priority="5">
      <formula>LEN(TRIM(C4))=0</formula>
    </cfRule>
  </conditionalFormatting>
  <conditionalFormatting sqref="C3">
    <cfRule type="containsBlanks" dxfId="63" priority="3">
      <formula>LEN(TRIM(C3))=0</formula>
    </cfRule>
  </conditionalFormatting>
  <conditionalFormatting sqref="E3">
    <cfRule type="containsBlanks" dxfId="62" priority="2">
      <formula>LEN(TRIM(E3))=0</formula>
    </cfRule>
  </conditionalFormatting>
  <conditionalFormatting sqref="E4">
    <cfRule type="containsBlanks" dxfId="61" priority="1">
      <formula>LEN(TRIM(E4))=0</formula>
    </cfRule>
  </conditionalFormatting>
  <pageMargins left="0.54" right="0.28999999999999998" top="0.28999999999999998" bottom="0.28999999999999998" header="0.26" footer="0.2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zoomScale="110" zoomScaleNormal="110" zoomScalePageLayoutView="110" workbookViewId="0">
      <selection activeCell="F34" sqref="F34"/>
    </sheetView>
  </sheetViews>
  <sheetFormatPr defaultColWidth="10.42578125" defaultRowHeight="12.75" customHeight="1"/>
  <cols>
    <col min="1" max="1" width="5.42578125" style="50" customWidth="1"/>
    <col min="2" max="2" width="32.42578125" style="50" customWidth="1"/>
    <col min="3" max="3" width="22.140625" style="50" bestFit="1" customWidth="1"/>
    <col min="4" max="4" width="13.7109375" style="50" customWidth="1"/>
    <col min="5" max="5" width="17.140625" style="50" customWidth="1"/>
    <col min="6" max="6" width="26.85546875" style="50" customWidth="1"/>
    <col min="7" max="22" width="10.42578125" style="50"/>
    <col min="23" max="23" width="14.140625" style="50" bestFit="1" customWidth="1"/>
    <col min="24" max="16384" width="10.42578125" style="50"/>
  </cols>
  <sheetData>
    <row r="1" spans="1:7" ht="23.45" customHeight="1">
      <c r="A1" s="147" t="s">
        <v>0</v>
      </c>
      <c r="B1" s="147"/>
      <c r="C1" s="48" t="s">
        <v>165</v>
      </c>
      <c r="D1" s="49"/>
      <c r="E1" s="49"/>
      <c r="F1" s="49"/>
    </row>
    <row r="2" spans="1:7" ht="23.45" customHeight="1">
      <c r="A2" s="147" t="s">
        <v>1</v>
      </c>
      <c r="B2" s="147"/>
      <c r="C2" s="51" t="s">
        <v>166</v>
      </c>
      <c r="D2" s="52"/>
      <c r="E2" s="52"/>
      <c r="F2" s="52"/>
    </row>
    <row r="3" spans="1:7" ht="15.2" customHeight="1">
      <c r="A3" s="147" t="s">
        <v>2</v>
      </c>
      <c r="B3" s="147"/>
      <c r="C3" s="51" t="s">
        <v>195</v>
      </c>
      <c r="D3" s="47" t="s">
        <v>7</v>
      </c>
      <c r="E3" s="51" t="s">
        <v>196</v>
      </c>
      <c r="F3" s="53"/>
    </row>
    <row r="4" spans="1:7" ht="23.45" customHeight="1">
      <c r="A4" s="47"/>
      <c r="B4" s="52"/>
      <c r="C4" s="54"/>
      <c r="D4" s="47"/>
      <c r="E4" s="52"/>
      <c r="F4" s="52"/>
    </row>
    <row r="5" spans="1:7" ht="23.85" customHeight="1">
      <c r="A5" s="149" t="s">
        <v>158</v>
      </c>
      <c r="B5" s="149"/>
      <c r="C5" s="149"/>
      <c r="D5" s="149"/>
      <c r="E5" s="149"/>
      <c r="F5" s="149"/>
    </row>
    <row r="6" spans="1:7" ht="15.95" customHeight="1">
      <c r="A6" s="161" t="s">
        <v>122</v>
      </c>
      <c r="B6" s="161"/>
      <c r="C6" s="161"/>
      <c r="D6" s="161"/>
      <c r="E6" s="161"/>
      <c r="F6" s="161"/>
      <c r="G6" s="104"/>
    </row>
    <row r="7" spans="1:7" ht="15.95" customHeight="1">
      <c r="A7" s="126" t="s">
        <v>3</v>
      </c>
      <c r="B7" s="162" t="s">
        <v>124</v>
      </c>
      <c r="C7" s="162"/>
      <c r="D7" s="128" t="s">
        <v>8</v>
      </c>
      <c r="E7" s="127" t="s">
        <v>4</v>
      </c>
      <c r="F7" s="129" t="s">
        <v>5</v>
      </c>
      <c r="G7" s="104"/>
    </row>
    <row r="8" spans="1:7" ht="15.95" customHeight="1">
      <c r="A8" s="107">
        <v>1</v>
      </c>
      <c r="B8" s="164" t="s">
        <v>114</v>
      </c>
      <c r="C8" s="109" t="s">
        <v>115</v>
      </c>
      <c r="D8" s="110"/>
      <c r="E8" s="111"/>
      <c r="F8" s="112">
        <f>SUMIF('Položkový rozpočet – SLP rozvod'!E5:E113,"HSV",'Položkový rozpočet – SLP rozvod'!I5:I113)</f>
        <v>0</v>
      </c>
    </row>
    <row r="9" spans="1:7" ht="15.95" customHeight="1">
      <c r="A9" s="113">
        <f>A8+1</f>
        <v>2</v>
      </c>
      <c r="B9" s="165"/>
      <c r="C9" s="114" t="s">
        <v>117</v>
      </c>
      <c r="D9" s="115"/>
      <c r="E9" s="116"/>
      <c r="F9" s="117">
        <f>SUMIF('Položkový rozpočet – SLP rozvod'!E5:E113,"HSV",'Položkový rozpočet – SLP rozvod'!K5:K113)</f>
        <v>0</v>
      </c>
    </row>
    <row r="10" spans="1:7" ht="15.95" customHeight="1">
      <c r="A10" s="107">
        <f t="shared" ref="A10:A18" si="0">A9+1</f>
        <v>3</v>
      </c>
      <c r="B10" s="164" t="s">
        <v>118</v>
      </c>
      <c r="C10" s="109" t="s">
        <v>115</v>
      </c>
      <c r="D10" s="109"/>
      <c r="E10" s="118"/>
      <c r="F10" s="112">
        <f>SUMIF('Položkový rozpočet – SLP rozvod'!E5:E113,"PSV",'Položkový rozpočet – SLP rozvod'!I5:I113)</f>
        <v>0</v>
      </c>
    </row>
    <row r="11" spans="1:7" ht="15.95" customHeight="1">
      <c r="A11" s="113">
        <f t="shared" si="0"/>
        <v>4</v>
      </c>
      <c r="B11" s="165"/>
      <c r="C11" s="119" t="s">
        <v>117</v>
      </c>
      <c r="D11" s="114"/>
      <c r="E11" s="116"/>
      <c r="F11" s="117">
        <f>SUMIF('Položkový rozpočet – SLP rozvod'!E5:E113,"PSV",'Položkový rozpočet – SLP rozvod'!K5:K113)</f>
        <v>0</v>
      </c>
    </row>
    <row r="12" spans="1:7" ht="15.95" customHeight="1">
      <c r="A12" s="107">
        <f t="shared" si="0"/>
        <v>5</v>
      </c>
      <c r="B12" s="164" t="s">
        <v>119</v>
      </c>
      <c r="C12" s="109" t="s">
        <v>115</v>
      </c>
      <c r="D12" s="109"/>
      <c r="E12" s="118"/>
      <c r="F12" s="112">
        <f>SUMIF('Položkový rozpočet – SLP rozvod'!E5:E113,"M",'Položkový rozpočet – SLP rozvod'!I5:I113)</f>
        <v>0</v>
      </c>
    </row>
    <row r="13" spans="1:7" ht="15.95" customHeight="1">
      <c r="A13" s="113">
        <f t="shared" si="0"/>
        <v>6</v>
      </c>
      <c r="B13" s="165"/>
      <c r="C13" s="119" t="s">
        <v>117</v>
      </c>
      <c r="D13" s="114"/>
      <c r="E13" s="116"/>
      <c r="F13" s="117">
        <f>SUMIF('Položkový rozpočet – SLP rozvod'!E5:E113,"M",'Položkový rozpočet – SLP rozvod'!K5:K113)</f>
        <v>0</v>
      </c>
    </row>
    <row r="14" spans="1:7" ht="15.95" customHeight="1">
      <c r="A14" s="120">
        <f t="shared" si="0"/>
        <v>7</v>
      </c>
      <c r="B14" s="96" t="s">
        <v>24</v>
      </c>
      <c r="C14" s="105"/>
      <c r="D14" s="57"/>
      <c r="E14" s="106"/>
      <c r="F14" s="121">
        <f>SUM('Položkový rozpočet – SLP rozvod'!L116:L117)</f>
        <v>0</v>
      </c>
    </row>
    <row r="15" spans="1:7" ht="15.95" customHeight="1">
      <c r="A15" s="120">
        <f t="shared" si="0"/>
        <v>8</v>
      </c>
      <c r="B15" s="96" t="s">
        <v>26</v>
      </c>
      <c r="C15" s="105"/>
      <c r="D15" s="57"/>
      <c r="E15" s="106"/>
      <c r="F15" s="121">
        <f>SUM('Položkový rozpočet – SLP rozvod'!L119:L123)</f>
        <v>0</v>
      </c>
    </row>
    <row r="16" spans="1:7" ht="15.95" customHeight="1">
      <c r="A16" s="120">
        <f t="shared" si="0"/>
        <v>9</v>
      </c>
      <c r="B16" s="96" t="s">
        <v>22</v>
      </c>
      <c r="C16" s="105"/>
      <c r="D16" s="137"/>
      <c r="E16" s="58">
        <f>SUMIF('Položkový rozpočet – SLP rozvod'!F5:F101,"m",'Položkový rozpočet – SLP rozvod'!I5:I101)</f>
        <v>0</v>
      </c>
      <c r="F16" s="121">
        <f>E16*D16</f>
        <v>0</v>
      </c>
    </row>
    <row r="17" spans="1:6" ht="15.95" customHeight="1">
      <c r="A17" s="120">
        <f t="shared" si="0"/>
        <v>10</v>
      </c>
      <c r="B17" s="96" t="s">
        <v>23</v>
      </c>
      <c r="C17" s="105"/>
      <c r="D17" s="137"/>
      <c r="E17" s="58">
        <f>F8+F10+F12</f>
        <v>0</v>
      </c>
      <c r="F17" s="121">
        <f>E17*D17</f>
        <v>0</v>
      </c>
    </row>
    <row r="18" spans="1:6" ht="15.95" customHeight="1">
      <c r="A18" s="120">
        <f t="shared" si="0"/>
        <v>11</v>
      </c>
      <c r="B18" s="96" t="s">
        <v>25</v>
      </c>
      <c r="C18" s="105"/>
      <c r="D18" s="137"/>
      <c r="E18" s="58">
        <f>SUM(F8:F17)</f>
        <v>0</v>
      </c>
      <c r="F18" s="121">
        <f>E18*D18</f>
        <v>0</v>
      </c>
    </row>
    <row r="19" spans="1:6" ht="15.95" customHeight="1">
      <c r="A19" s="122">
        <f>A18+1</f>
        <v>12</v>
      </c>
      <c r="B19" s="123" t="s">
        <v>125</v>
      </c>
      <c r="C19" s="124"/>
      <c r="D19" s="124"/>
      <c r="E19" s="125"/>
      <c r="F19" s="130">
        <f>SUM(F8:F18)</f>
        <v>0</v>
      </c>
    </row>
    <row r="20" spans="1:6" ht="15.95" customHeight="1">
      <c r="A20" s="161" t="s">
        <v>121</v>
      </c>
      <c r="B20" s="161"/>
      <c r="C20" s="161"/>
      <c r="D20" s="161"/>
      <c r="E20" s="161"/>
      <c r="F20" s="161"/>
    </row>
    <row r="21" spans="1:6" ht="15.95" customHeight="1">
      <c r="A21" s="126" t="s">
        <v>3</v>
      </c>
      <c r="B21" s="162" t="s">
        <v>124</v>
      </c>
      <c r="C21" s="162"/>
      <c r="D21" s="128" t="s">
        <v>8</v>
      </c>
      <c r="E21" s="127" t="s">
        <v>4</v>
      </c>
      <c r="F21" s="129" t="s">
        <v>5</v>
      </c>
    </row>
    <row r="22" spans="1:6" ht="15.95" customHeight="1">
      <c r="A22" s="107">
        <f>A19+1</f>
        <v>13</v>
      </c>
      <c r="B22" s="108" t="s">
        <v>21</v>
      </c>
      <c r="C22" s="118"/>
      <c r="D22" s="138"/>
      <c r="E22" s="110">
        <f>F8+F10+F12</f>
        <v>0</v>
      </c>
      <c r="F22" s="112">
        <f>D22*E22</f>
        <v>0</v>
      </c>
    </row>
    <row r="23" spans="1:6" ht="15.95" customHeight="1">
      <c r="A23" s="120">
        <f>A22+1</f>
        <v>14</v>
      </c>
      <c r="B23" s="96" t="s">
        <v>116</v>
      </c>
      <c r="C23" s="55"/>
      <c r="D23" s="137"/>
      <c r="E23" s="58">
        <f>SUM(F8:F18)</f>
        <v>0</v>
      </c>
      <c r="F23" s="121">
        <f>E23*D23</f>
        <v>0</v>
      </c>
    </row>
    <row r="24" spans="1:6" ht="15.95" customHeight="1">
      <c r="A24" s="120">
        <f t="shared" ref="A24:A31" si="1">A23+1</f>
        <v>15</v>
      </c>
      <c r="B24" s="96" t="s">
        <v>9</v>
      </c>
      <c r="C24" s="55"/>
      <c r="D24" s="137"/>
      <c r="E24" s="58">
        <f>SUM(F8:F18)</f>
        <v>0</v>
      </c>
      <c r="F24" s="121">
        <f>E24*D24</f>
        <v>0</v>
      </c>
    </row>
    <row r="25" spans="1:6" ht="15.95" customHeight="1">
      <c r="A25" s="120">
        <f t="shared" si="1"/>
        <v>16</v>
      </c>
      <c r="B25" s="96" t="s">
        <v>110</v>
      </c>
      <c r="C25" s="55"/>
      <c r="D25" s="55"/>
      <c r="E25" s="58"/>
      <c r="F25" s="131"/>
    </row>
    <row r="26" spans="1:6" ht="15.95" customHeight="1">
      <c r="A26" s="120">
        <f t="shared" si="1"/>
        <v>17</v>
      </c>
      <c r="B26" s="96" t="s">
        <v>111</v>
      </c>
      <c r="C26" s="55"/>
      <c r="D26" s="55"/>
      <c r="E26" s="58"/>
      <c r="F26" s="131"/>
    </row>
    <row r="27" spans="1:6" ht="15.95" customHeight="1">
      <c r="A27" s="120">
        <f t="shared" si="1"/>
        <v>18</v>
      </c>
      <c r="B27" s="96" t="s">
        <v>112</v>
      </c>
      <c r="C27" s="55"/>
      <c r="D27" s="55"/>
      <c r="E27" s="58"/>
      <c r="F27" s="131"/>
    </row>
    <row r="28" spans="1:6" ht="15.95" customHeight="1">
      <c r="A28" s="120">
        <f t="shared" si="1"/>
        <v>19</v>
      </c>
      <c r="B28" s="96" t="s">
        <v>27</v>
      </c>
      <c r="C28" s="55"/>
      <c r="D28" s="55"/>
      <c r="E28" s="58"/>
      <c r="F28" s="131"/>
    </row>
    <row r="29" spans="1:6" ht="15.95" customHeight="1">
      <c r="A29" s="120">
        <f t="shared" si="1"/>
        <v>20</v>
      </c>
      <c r="B29" s="96" t="s">
        <v>113</v>
      </c>
      <c r="C29" s="55"/>
      <c r="D29" s="55"/>
      <c r="E29" s="58"/>
      <c r="F29" s="131"/>
    </row>
    <row r="30" spans="1:6" ht="30.95" customHeight="1">
      <c r="A30" s="120">
        <f t="shared" si="1"/>
        <v>21</v>
      </c>
      <c r="B30" s="163" t="s">
        <v>160</v>
      </c>
      <c r="C30" s="163"/>
      <c r="D30" s="55"/>
      <c r="E30" s="58"/>
      <c r="F30" s="131"/>
    </row>
    <row r="31" spans="1:6" ht="15.95" customHeight="1">
      <c r="A31" s="120">
        <f t="shared" si="1"/>
        <v>22</v>
      </c>
      <c r="B31" s="96" t="s">
        <v>28</v>
      </c>
      <c r="C31" s="55"/>
      <c r="D31" s="55"/>
      <c r="E31" s="55"/>
      <c r="F31" s="131"/>
    </row>
    <row r="32" spans="1:6" ht="15.95" customHeight="1">
      <c r="A32" s="122">
        <f>A31+1</f>
        <v>23</v>
      </c>
      <c r="B32" s="123" t="s">
        <v>169</v>
      </c>
      <c r="C32" s="125"/>
      <c r="D32" s="125"/>
      <c r="E32" s="125"/>
      <c r="F32" s="130">
        <f>SUM(F22:F31)</f>
        <v>0</v>
      </c>
    </row>
    <row r="33" spans="1:6" ht="15.95" customHeight="1">
      <c r="A33" s="161" t="s">
        <v>120</v>
      </c>
      <c r="B33" s="161"/>
      <c r="C33" s="161"/>
      <c r="D33" s="161"/>
      <c r="E33" s="161"/>
      <c r="F33" s="161"/>
    </row>
    <row r="34" spans="1:6" ht="15.95" customHeight="1">
      <c r="A34" s="132" t="s">
        <v>6</v>
      </c>
      <c r="B34" s="133"/>
      <c r="C34" s="134"/>
      <c r="D34" s="135"/>
      <c r="E34" s="135"/>
      <c r="F34" s="136">
        <f>F32+F19</f>
        <v>0</v>
      </c>
    </row>
    <row r="35" spans="1:6" ht="15.95" customHeight="1">
      <c r="A35" s="55"/>
      <c r="B35" s="55"/>
      <c r="C35" s="55"/>
      <c r="D35" s="55"/>
      <c r="E35" s="55"/>
      <c r="F35" s="55"/>
    </row>
    <row r="36" spans="1:6" ht="14.25"/>
    <row r="37" spans="1:6" ht="20.25">
      <c r="A37" s="160" t="s">
        <v>202</v>
      </c>
      <c r="B37" s="160"/>
      <c r="C37" s="160"/>
      <c r="D37" s="160"/>
      <c r="E37" s="160"/>
      <c r="F37" s="160"/>
    </row>
    <row r="39" spans="1:6" ht="16.5" customHeight="1">
      <c r="A39" s="56"/>
      <c r="B39" s="60"/>
      <c r="C39" s="61"/>
      <c r="D39" s="59"/>
      <c r="E39" s="58"/>
      <c r="F39" s="58"/>
    </row>
    <row r="40" spans="1:6" ht="16.5" customHeight="1">
      <c r="A40" s="139" t="s">
        <v>130</v>
      </c>
      <c r="B40" s="60"/>
      <c r="C40" s="61"/>
      <c r="D40" s="59"/>
      <c r="E40" s="58"/>
      <c r="F40" s="58"/>
    </row>
    <row r="41" spans="1:6" ht="16.5" customHeight="1">
      <c r="A41" s="139" t="s">
        <v>129</v>
      </c>
      <c r="B41" s="60"/>
      <c r="C41" s="61"/>
      <c r="D41" s="59"/>
      <c r="E41" s="58"/>
      <c r="F41" s="58"/>
    </row>
    <row r="42" spans="1:6" ht="16.5" customHeight="1">
      <c r="A42" s="139" t="s">
        <v>126</v>
      </c>
      <c r="B42" s="60"/>
      <c r="C42" s="61"/>
      <c r="D42" s="59"/>
      <c r="E42" s="58"/>
      <c r="F42" s="58"/>
    </row>
    <row r="43" spans="1:6" ht="15.95" customHeight="1">
      <c r="A43" s="139" t="s">
        <v>127</v>
      </c>
      <c r="B43" s="60"/>
      <c r="C43" s="61"/>
      <c r="D43" s="59"/>
      <c r="E43" s="58"/>
      <c r="F43" s="58"/>
    </row>
    <row r="44" spans="1:6" ht="24.95" customHeight="1">
      <c r="A44" s="159" t="s">
        <v>128</v>
      </c>
      <c r="B44" s="159"/>
      <c r="C44" s="159"/>
      <c r="D44" s="159"/>
      <c r="E44" s="159"/>
      <c r="F44" s="159"/>
    </row>
    <row r="45" spans="1:6" ht="16.5" customHeight="1">
      <c r="A45" s="56"/>
      <c r="B45" s="60"/>
      <c r="C45" s="61"/>
      <c r="D45" s="59"/>
      <c r="E45" s="58"/>
      <c r="F45" s="58"/>
    </row>
    <row r="46" spans="1:6" ht="16.5" customHeight="1">
      <c r="A46" s="56"/>
      <c r="B46" s="60"/>
      <c r="C46" s="61"/>
      <c r="D46" s="59"/>
      <c r="E46" s="58"/>
      <c r="F46" s="58"/>
    </row>
    <row r="47" spans="1:6" ht="16.5" customHeight="1">
      <c r="A47" s="56"/>
      <c r="B47" s="60"/>
      <c r="C47" s="61"/>
      <c r="D47" s="59"/>
      <c r="E47" s="58"/>
      <c r="F47" s="58"/>
    </row>
    <row r="48" spans="1:6" ht="16.5" customHeight="1">
      <c r="A48" s="56"/>
      <c r="B48" s="60"/>
      <c r="C48" s="61"/>
      <c r="D48" s="59"/>
      <c r="E48" s="58"/>
      <c r="F48" s="58"/>
    </row>
    <row r="49" spans="1:6" ht="16.5" customHeight="1">
      <c r="A49" s="56"/>
      <c r="B49" s="60"/>
      <c r="C49" s="61"/>
      <c r="D49" s="59"/>
      <c r="E49" s="58"/>
      <c r="F49" s="58"/>
    </row>
    <row r="50" spans="1:6" ht="16.5" customHeight="1">
      <c r="A50" s="56"/>
      <c r="B50" s="60"/>
      <c r="C50" s="61"/>
      <c r="D50" s="59"/>
      <c r="E50" s="58"/>
      <c r="F50" s="58"/>
    </row>
  </sheetData>
  <sheetProtection selectLockedCells="1" selectUnlockedCells="1"/>
  <mergeCells count="15">
    <mergeCell ref="A1:B1"/>
    <mergeCell ref="A2:B2"/>
    <mergeCell ref="A3:B3"/>
    <mergeCell ref="A5:F5"/>
    <mergeCell ref="A44:F44"/>
    <mergeCell ref="A37:F37"/>
    <mergeCell ref="A6:F6"/>
    <mergeCell ref="B7:C7"/>
    <mergeCell ref="A20:F20"/>
    <mergeCell ref="B21:C21"/>
    <mergeCell ref="A33:F33"/>
    <mergeCell ref="B30:C30"/>
    <mergeCell ref="B8:B9"/>
    <mergeCell ref="B10:B11"/>
    <mergeCell ref="B12:B13"/>
  </mergeCells>
  <phoneticPr fontId="21" type="noConversion"/>
  <conditionalFormatting sqref="D18 D22 F25:F30">
    <cfRule type="containsBlanks" dxfId="60" priority="15">
      <formula>LEN(TRIM(D18))=0</formula>
    </cfRule>
  </conditionalFormatting>
  <conditionalFormatting sqref="D23">
    <cfRule type="containsBlanks" dxfId="59" priority="9">
      <formula>LEN(TRIM(D23))=0</formula>
    </cfRule>
  </conditionalFormatting>
  <conditionalFormatting sqref="D17">
    <cfRule type="containsBlanks" dxfId="58" priority="11">
      <formula>LEN(TRIM(D17))=0</formula>
    </cfRule>
  </conditionalFormatting>
  <conditionalFormatting sqref="D16">
    <cfRule type="containsBlanks" dxfId="57" priority="5">
      <formula>LEN(TRIM(D16))=0</formula>
    </cfRule>
  </conditionalFormatting>
  <conditionalFormatting sqref="F31">
    <cfRule type="containsBlanks" dxfId="56" priority="6">
      <formula>LEN(TRIM(F31))=0</formula>
    </cfRule>
  </conditionalFormatting>
  <conditionalFormatting sqref="D24">
    <cfRule type="containsBlanks" dxfId="55" priority="3">
      <formula>LEN(TRIM(D24))=0</formula>
    </cfRule>
  </conditionalFormatting>
  <pageMargins left="0.78749999999999998" right="0.78749999999999998" top="0.78749999999999998" bottom="0.78749999999999998" header="0.51180555555555551" footer="0.51180555555555551"/>
  <pageSetup paperSize="9" scale="73" firstPageNumber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7"/>
  <sheetViews>
    <sheetView zoomScale="130" zoomScaleNormal="130" zoomScalePageLayoutView="130" workbookViewId="0">
      <pane ySplit="3" topLeftCell="A20" activePane="bottomLeft" state="frozen"/>
      <selection pane="bottomLeft" activeCell="D122" sqref="D122"/>
    </sheetView>
  </sheetViews>
  <sheetFormatPr defaultColWidth="10.42578125" defaultRowHeight="14.25" outlineLevelRow="1"/>
  <cols>
    <col min="1" max="1" width="4.42578125" style="30" customWidth="1"/>
    <col min="2" max="3" width="14.42578125" style="30" hidden="1" customWidth="1"/>
    <col min="4" max="4" width="55" style="30" customWidth="1"/>
    <col min="5" max="5" width="4.85546875" style="30" bestFit="1" customWidth="1"/>
    <col min="6" max="6" width="4.28515625" style="30" customWidth="1"/>
    <col min="7" max="7" width="6" style="30" customWidth="1"/>
    <col min="8" max="11" width="11.42578125" style="30" customWidth="1"/>
    <col min="12" max="12" width="16.28515625" style="30" customWidth="1"/>
    <col min="13" max="13" width="2.140625" style="30" customWidth="1"/>
    <col min="14" max="14" width="8.7109375" style="140" bestFit="1" customWidth="1"/>
    <col min="15" max="15" width="10.28515625" style="140" bestFit="1" customWidth="1"/>
    <col min="16" max="16" width="51.28515625" style="140" bestFit="1" customWidth="1"/>
    <col min="17" max="17" width="10.42578125" style="140"/>
    <col min="18" max="18" width="17" style="140" customWidth="1"/>
    <col min="19" max="16384" width="10.42578125" style="30"/>
  </cols>
  <sheetData>
    <row r="1" spans="1:18" ht="23.25">
      <c r="A1" s="167" t="s">
        <v>159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N1" s="30"/>
      <c r="O1" s="30"/>
      <c r="P1" s="30"/>
      <c r="Q1" s="30"/>
      <c r="R1" s="30"/>
    </row>
    <row r="2" spans="1:18" ht="30">
      <c r="A2" s="168" t="s">
        <v>10</v>
      </c>
      <c r="B2" s="169"/>
      <c r="C2" s="169"/>
      <c r="D2" s="169"/>
      <c r="E2" s="169"/>
      <c r="F2" s="169"/>
      <c r="G2" s="170"/>
      <c r="H2" s="171" t="s">
        <v>115</v>
      </c>
      <c r="I2" s="172"/>
      <c r="J2" s="173" t="s">
        <v>117</v>
      </c>
      <c r="K2" s="173"/>
      <c r="L2" s="3" t="s">
        <v>11</v>
      </c>
      <c r="N2" s="30"/>
      <c r="O2" s="30"/>
      <c r="P2" s="30"/>
      <c r="Q2" s="30"/>
      <c r="R2" s="30"/>
    </row>
    <row r="3" spans="1:18">
      <c r="A3" s="8" t="s">
        <v>12</v>
      </c>
      <c r="B3" s="9" t="s">
        <v>43</v>
      </c>
      <c r="C3" s="10" t="s">
        <v>13</v>
      </c>
      <c r="D3" s="11" t="s">
        <v>14</v>
      </c>
      <c r="E3" s="98" t="s">
        <v>123</v>
      </c>
      <c r="F3" s="12" t="s">
        <v>15</v>
      </c>
      <c r="G3" s="13" t="s">
        <v>16</v>
      </c>
      <c r="H3" s="14" t="s">
        <v>17</v>
      </c>
      <c r="I3" s="15" t="s">
        <v>18</v>
      </c>
      <c r="J3" s="16" t="s">
        <v>17</v>
      </c>
      <c r="K3" s="17" t="s">
        <v>18</v>
      </c>
      <c r="L3" s="18" t="s">
        <v>18</v>
      </c>
      <c r="N3" s="30"/>
      <c r="O3" s="30"/>
      <c r="P3" s="30"/>
      <c r="Q3" s="30"/>
      <c r="R3" s="30"/>
    </row>
    <row r="4" spans="1:18">
      <c r="A4" s="19"/>
      <c r="B4" s="19"/>
      <c r="C4" s="20"/>
      <c r="D4" s="21" t="s">
        <v>37</v>
      </c>
      <c r="E4" s="21"/>
      <c r="F4" s="22"/>
      <c r="G4" s="22"/>
      <c r="H4" s="23"/>
      <c r="I4" s="24"/>
      <c r="J4" s="25"/>
      <c r="K4" s="24"/>
      <c r="L4" s="26"/>
      <c r="N4" s="30"/>
      <c r="O4" s="30"/>
      <c r="P4" s="30"/>
      <c r="Q4" s="30"/>
      <c r="R4" s="30"/>
    </row>
    <row r="5" spans="1:18" outlineLevel="1">
      <c r="A5" s="2">
        <v>1</v>
      </c>
      <c r="B5" s="5"/>
      <c r="C5" s="6"/>
      <c r="D5" s="31" t="s">
        <v>67</v>
      </c>
      <c r="E5" s="100" t="s">
        <v>118</v>
      </c>
      <c r="F5" s="32" t="s">
        <v>19</v>
      </c>
      <c r="G5" s="28">
        <v>368</v>
      </c>
      <c r="H5" s="94"/>
      <c r="I5" s="4">
        <f t="shared" ref="I5:I10" si="0">H5*G5</f>
        <v>0</v>
      </c>
      <c r="J5" s="94"/>
      <c r="K5" s="4">
        <f t="shared" ref="K5:K10" si="1">J5*G5</f>
        <v>0</v>
      </c>
      <c r="L5" s="27">
        <f t="shared" ref="L5:L10" si="2">K5+I5</f>
        <v>0</v>
      </c>
      <c r="N5" s="30"/>
      <c r="O5" s="30"/>
      <c r="P5" s="30"/>
      <c r="Q5" s="30"/>
      <c r="R5" s="30"/>
    </row>
    <row r="6" spans="1:18" outlineLevel="1">
      <c r="A6" s="2">
        <f>A5+1</f>
        <v>2</v>
      </c>
      <c r="B6" s="5"/>
      <c r="C6" s="6"/>
      <c r="D6" s="31" t="s">
        <v>68</v>
      </c>
      <c r="E6" s="100" t="s">
        <v>118</v>
      </c>
      <c r="F6" s="32" t="s">
        <v>29</v>
      </c>
      <c r="G6" s="28">
        <v>214</v>
      </c>
      <c r="H6" s="94"/>
      <c r="I6" s="4">
        <f t="shared" si="0"/>
        <v>0</v>
      </c>
      <c r="J6" s="94"/>
      <c r="K6" s="4">
        <f t="shared" si="1"/>
        <v>0</v>
      </c>
      <c r="L6" s="27">
        <f t="shared" si="2"/>
        <v>0</v>
      </c>
      <c r="N6" s="30"/>
      <c r="O6" s="30"/>
      <c r="P6" s="30"/>
      <c r="Q6" s="30"/>
      <c r="R6" s="30"/>
    </row>
    <row r="7" spans="1:18" outlineLevel="1">
      <c r="A7" s="2">
        <f t="shared" ref="A7:A11" si="3">A6+1</f>
        <v>3</v>
      </c>
      <c r="B7" s="5"/>
      <c r="C7" s="6"/>
      <c r="D7" s="31" t="s">
        <v>69</v>
      </c>
      <c r="E7" s="100" t="s">
        <v>118</v>
      </c>
      <c r="F7" s="32" t="s">
        <v>29</v>
      </c>
      <c r="G7" s="28">
        <v>18</v>
      </c>
      <c r="H7" s="94"/>
      <c r="I7" s="4">
        <f t="shared" si="0"/>
        <v>0</v>
      </c>
      <c r="J7" s="94"/>
      <c r="K7" s="4">
        <f t="shared" si="1"/>
        <v>0</v>
      </c>
      <c r="L7" s="27">
        <f t="shared" si="2"/>
        <v>0</v>
      </c>
      <c r="N7" s="30"/>
      <c r="O7" s="30"/>
      <c r="P7" s="30"/>
      <c r="Q7" s="30"/>
      <c r="R7" s="30"/>
    </row>
    <row r="8" spans="1:18" outlineLevel="1">
      <c r="A8" s="2">
        <f t="shared" si="3"/>
        <v>4</v>
      </c>
      <c r="B8" s="5"/>
      <c r="C8" s="6"/>
      <c r="D8" s="31" t="s">
        <v>70</v>
      </c>
      <c r="E8" s="100" t="s">
        <v>118</v>
      </c>
      <c r="F8" s="32" t="s">
        <v>29</v>
      </c>
      <c r="G8" s="28">
        <v>4</v>
      </c>
      <c r="H8" s="94"/>
      <c r="I8" s="4">
        <f t="shared" si="0"/>
        <v>0</v>
      </c>
      <c r="J8" s="94"/>
      <c r="K8" s="4">
        <f t="shared" si="1"/>
        <v>0</v>
      </c>
      <c r="L8" s="27">
        <f t="shared" si="2"/>
        <v>0</v>
      </c>
      <c r="N8" s="30"/>
      <c r="O8" s="30"/>
      <c r="P8" s="30"/>
      <c r="Q8" s="30"/>
      <c r="R8" s="30"/>
    </row>
    <row r="9" spans="1:18" outlineLevel="1">
      <c r="A9" s="2">
        <f t="shared" si="3"/>
        <v>5</v>
      </c>
      <c r="B9" s="5"/>
      <c r="C9" s="6"/>
      <c r="D9" s="31" t="s">
        <v>71</v>
      </c>
      <c r="E9" s="100" t="s">
        <v>118</v>
      </c>
      <c r="F9" s="32" t="s">
        <v>29</v>
      </c>
      <c r="G9" s="28">
        <v>24</v>
      </c>
      <c r="H9" s="94"/>
      <c r="I9" s="4">
        <f t="shared" si="0"/>
        <v>0</v>
      </c>
      <c r="J9" s="94"/>
      <c r="K9" s="4">
        <f t="shared" si="1"/>
        <v>0</v>
      </c>
      <c r="L9" s="27">
        <f t="shared" si="2"/>
        <v>0</v>
      </c>
      <c r="N9" s="30"/>
      <c r="O9" s="30"/>
      <c r="P9" s="30"/>
      <c r="Q9" s="30"/>
      <c r="R9" s="30"/>
    </row>
    <row r="10" spans="1:18" outlineLevel="1">
      <c r="A10" s="2">
        <f t="shared" si="3"/>
        <v>6</v>
      </c>
      <c r="B10" s="5"/>
      <c r="C10" s="6"/>
      <c r="D10" s="31" t="s">
        <v>72</v>
      </c>
      <c r="E10" s="100" t="s">
        <v>118</v>
      </c>
      <c r="F10" s="32" t="s">
        <v>29</v>
      </c>
      <c r="G10" s="28">
        <v>24</v>
      </c>
      <c r="H10" s="94"/>
      <c r="I10" s="4">
        <f t="shared" si="0"/>
        <v>0</v>
      </c>
      <c r="J10" s="94"/>
      <c r="K10" s="4">
        <f t="shared" si="1"/>
        <v>0</v>
      </c>
      <c r="L10" s="27">
        <f t="shared" si="2"/>
        <v>0</v>
      </c>
      <c r="N10" s="30"/>
      <c r="O10" s="30"/>
      <c r="P10" s="30"/>
      <c r="Q10" s="30"/>
      <c r="R10" s="30"/>
    </row>
    <row r="11" spans="1:18" outlineLevel="1">
      <c r="A11" s="2">
        <f t="shared" si="3"/>
        <v>7</v>
      </c>
      <c r="B11" s="5"/>
      <c r="C11" s="6"/>
      <c r="D11" s="31" t="s">
        <v>136</v>
      </c>
      <c r="E11" s="100" t="s">
        <v>118</v>
      </c>
      <c r="F11" s="32" t="s">
        <v>89</v>
      </c>
      <c r="G11" s="28">
        <v>1</v>
      </c>
      <c r="H11" s="94"/>
      <c r="I11" s="4">
        <f t="shared" ref="I11" si="4">H11*G11</f>
        <v>0</v>
      </c>
      <c r="J11" s="94"/>
      <c r="K11" s="4">
        <f t="shared" ref="K11" si="5">J11*G11</f>
        <v>0</v>
      </c>
      <c r="L11" s="27">
        <f t="shared" ref="L11" si="6">K11+I11</f>
        <v>0</v>
      </c>
      <c r="N11" s="30"/>
      <c r="O11" s="30"/>
      <c r="P11" s="30"/>
      <c r="Q11" s="30"/>
      <c r="R11" s="30"/>
    </row>
    <row r="12" spans="1:18">
      <c r="A12" s="19"/>
      <c r="B12" s="19"/>
      <c r="C12" s="20"/>
      <c r="D12" s="21" t="s">
        <v>38</v>
      </c>
      <c r="E12" s="99"/>
      <c r="F12" s="22"/>
      <c r="G12" s="22"/>
      <c r="H12" s="23"/>
      <c r="I12" s="24"/>
      <c r="J12" s="25"/>
      <c r="K12" s="24"/>
      <c r="L12" s="26"/>
      <c r="N12" s="30"/>
      <c r="O12" s="30"/>
      <c r="P12" s="30"/>
      <c r="Q12" s="30"/>
      <c r="R12" s="30"/>
    </row>
    <row r="13" spans="1:18" ht="12.95" customHeight="1" outlineLevel="1">
      <c r="A13" s="2">
        <f>A11+1</f>
        <v>8</v>
      </c>
      <c r="B13" s="5"/>
      <c r="C13" s="6"/>
      <c r="D13" s="31" t="s">
        <v>170</v>
      </c>
      <c r="E13" s="100" t="s">
        <v>118</v>
      </c>
      <c r="F13" s="32" t="s">
        <v>19</v>
      </c>
      <c r="G13" s="28">
        <v>20</v>
      </c>
      <c r="H13" s="94"/>
      <c r="I13" s="4">
        <f t="shared" ref="I13:I16" si="7">H13*G13</f>
        <v>0</v>
      </c>
      <c r="J13" s="94"/>
      <c r="K13" s="4">
        <f t="shared" ref="K13:K16" si="8">J13*G13</f>
        <v>0</v>
      </c>
      <c r="L13" s="27">
        <f t="shared" ref="L13:L15" si="9">K13+I13</f>
        <v>0</v>
      </c>
      <c r="O13" s="38"/>
      <c r="P13" s="31"/>
      <c r="R13" s="142"/>
    </row>
    <row r="14" spans="1:18" ht="12.95" customHeight="1" outlineLevel="1">
      <c r="A14" s="2">
        <f t="shared" ref="A14:A28" si="10">A13+1</f>
        <v>9</v>
      </c>
      <c r="B14" s="5"/>
      <c r="C14" s="6"/>
      <c r="D14" s="31" t="s">
        <v>171</v>
      </c>
      <c r="E14" s="100" t="s">
        <v>118</v>
      </c>
      <c r="F14" s="32" t="s">
        <v>19</v>
      </c>
      <c r="G14" s="28">
        <v>120</v>
      </c>
      <c r="H14" s="94"/>
      <c r="I14" s="4">
        <f t="shared" si="7"/>
        <v>0</v>
      </c>
      <c r="J14" s="94"/>
      <c r="K14" s="4">
        <f t="shared" si="8"/>
        <v>0</v>
      </c>
      <c r="L14" s="27">
        <f t="shared" si="9"/>
        <v>0</v>
      </c>
      <c r="O14" s="38"/>
      <c r="P14" s="31"/>
      <c r="R14" s="142"/>
    </row>
    <row r="15" spans="1:18" ht="12.95" customHeight="1" outlineLevel="1">
      <c r="A15" s="2">
        <f t="shared" si="10"/>
        <v>10</v>
      </c>
      <c r="B15" s="5"/>
      <c r="C15" s="6"/>
      <c r="D15" s="31" t="s">
        <v>172</v>
      </c>
      <c r="E15" s="100" t="s">
        <v>118</v>
      </c>
      <c r="F15" s="32" t="s">
        <v>19</v>
      </c>
      <c r="G15" s="28">
        <v>20</v>
      </c>
      <c r="H15" s="94"/>
      <c r="I15" s="4">
        <f t="shared" si="7"/>
        <v>0</v>
      </c>
      <c r="J15" s="94"/>
      <c r="K15" s="4">
        <f t="shared" si="8"/>
        <v>0</v>
      </c>
      <c r="L15" s="27">
        <f t="shared" si="9"/>
        <v>0</v>
      </c>
      <c r="O15" s="38"/>
      <c r="P15" s="31"/>
      <c r="R15" s="142"/>
    </row>
    <row r="16" spans="1:18" ht="12.95" customHeight="1" outlineLevel="1">
      <c r="A16" s="2">
        <f t="shared" si="10"/>
        <v>11</v>
      </c>
      <c r="B16" s="5"/>
      <c r="C16" s="6"/>
      <c r="D16" s="31" t="s">
        <v>173</v>
      </c>
      <c r="E16" s="100" t="s">
        <v>118</v>
      </c>
      <c r="F16" s="32" t="s">
        <v>19</v>
      </c>
      <c r="G16" s="28">
        <v>120</v>
      </c>
      <c r="H16" s="94"/>
      <c r="I16" s="4">
        <f t="shared" si="7"/>
        <v>0</v>
      </c>
      <c r="J16" s="94"/>
      <c r="K16" s="4">
        <f t="shared" si="8"/>
        <v>0</v>
      </c>
      <c r="L16" s="27">
        <f t="shared" ref="L16:L19" si="11">K16+I16</f>
        <v>0</v>
      </c>
      <c r="O16" s="38"/>
      <c r="P16" s="31"/>
      <c r="R16" s="142"/>
    </row>
    <row r="17" spans="1:18" ht="12.95" customHeight="1" outlineLevel="1">
      <c r="A17" s="2">
        <f t="shared" si="10"/>
        <v>12</v>
      </c>
      <c r="B17" s="5"/>
      <c r="C17" s="6"/>
      <c r="D17" s="31" t="s">
        <v>174</v>
      </c>
      <c r="E17" s="100" t="s">
        <v>118</v>
      </c>
      <c r="F17" s="32" t="s">
        <v>29</v>
      </c>
      <c r="G17" s="28">
        <v>176</v>
      </c>
      <c r="H17" s="94"/>
      <c r="I17" s="4">
        <f t="shared" ref="I17:I19" si="12">H17*G17</f>
        <v>0</v>
      </c>
      <c r="J17" s="94"/>
      <c r="K17" s="4">
        <f t="shared" ref="K17:K19" si="13">J17*G17</f>
        <v>0</v>
      </c>
      <c r="L17" s="27">
        <f t="shared" si="11"/>
        <v>0</v>
      </c>
      <c r="O17" s="38"/>
      <c r="P17" s="31"/>
      <c r="R17" s="142"/>
    </row>
    <row r="18" spans="1:18" ht="12.95" customHeight="1" outlineLevel="1">
      <c r="A18" s="2">
        <f t="shared" si="10"/>
        <v>13</v>
      </c>
      <c r="B18" s="5"/>
      <c r="C18" s="6"/>
      <c r="D18" s="31" t="s">
        <v>175</v>
      </c>
      <c r="E18" s="100" t="s">
        <v>118</v>
      </c>
      <c r="F18" s="32" t="s">
        <v>29</v>
      </c>
      <c r="G18" s="28">
        <v>350</v>
      </c>
      <c r="H18" s="94"/>
      <c r="I18" s="4">
        <f t="shared" si="12"/>
        <v>0</v>
      </c>
      <c r="J18" s="94"/>
      <c r="K18" s="4">
        <f t="shared" si="13"/>
        <v>0</v>
      </c>
      <c r="L18" s="27">
        <f t="shared" si="11"/>
        <v>0</v>
      </c>
      <c r="O18" s="38"/>
      <c r="P18" s="31"/>
      <c r="R18" s="142"/>
    </row>
    <row r="19" spans="1:18" ht="12.95" customHeight="1" outlineLevel="1">
      <c r="A19" s="2">
        <f t="shared" si="10"/>
        <v>14</v>
      </c>
      <c r="B19" s="5"/>
      <c r="C19" s="6"/>
      <c r="D19" s="31" t="s">
        <v>176</v>
      </c>
      <c r="E19" s="100" t="s">
        <v>118</v>
      </c>
      <c r="F19" s="32" t="s">
        <v>44</v>
      </c>
      <c r="G19" s="28">
        <v>10</v>
      </c>
      <c r="H19" s="94"/>
      <c r="I19" s="4">
        <f t="shared" si="12"/>
        <v>0</v>
      </c>
      <c r="J19" s="94"/>
      <c r="K19" s="4">
        <f t="shared" si="13"/>
        <v>0</v>
      </c>
      <c r="L19" s="27">
        <f t="shared" si="11"/>
        <v>0</v>
      </c>
      <c r="O19" s="38"/>
      <c r="P19" s="31"/>
      <c r="R19" s="142"/>
    </row>
    <row r="20" spans="1:18" ht="12.95" customHeight="1" outlineLevel="1">
      <c r="A20" s="2">
        <f t="shared" si="10"/>
        <v>15</v>
      </c>
      <c r="B20" s="5"/>
      <c r="C20" s="6"/>
      <c r="D20" s="31" t="s">
        <v>177</v>
      </c>
      <c r="E20" s="100" t="s">
        <v>118</v>
      </c>
      <c r="F20" s="32" t="s">
        <v>29</v>
      </c>
      <c r="G20" s="28">
        <v>10</v>
      </c>
      <c r="H20" s="94"/>
      <c r="I20" s="4">
        <f t="shared" ref="I20:I23" si="14">H20*G20</f>
        <v>0</v>
      </c>
      <c r="J20" s="94"/>
      <c r="K20" s="4">
        <f t="shared" ref="K20:K23" si="15">J20*G20</f>
        <v>0</v>
      </c>
      <c r="L20" s="27">
        <f t="shared" ref="L20:L22" si="16">K20+I20</f>
        <v>0</v>
      </c>
      <c r="O20" s="38"/>
      <c r="P20" s="31"/>
      <c r="R20" s="142"/>
    </row>
    <row r="21" spans="1:18" ht="12.95" customHeight="1" outlineLevel="1">
      <c r="A21" s="2">
        <f t="shared" si="10"/>
        <v>16</v>
      </c>
      <c r="B21" s="5"/>
      <c r="C21" s="6"/>
      <c r="D21" s="31" t="s">
        <v>178</v>
      </c>
      <c r="E21" s="100" t="s">
        <v>118</v>
      </c>
      <c r="F21" s="32" t="s">
        <v>29</v>
      </c>
      <c r="G21" s="28">
        <v>10</v>
      </c>
      <c r="H21" s="94"/>
      <c r="I21" s="4">
        <f t="shared" si="14"/>
        <v>0</v>
      </c>
      <c r="J21" s="94"/>
      <c r="K21" s="4">
        <f t="shared" si="15"/>
        <v>0</v>
      </c>
      <c r="L21" s="27">
        <f t="shared" si="16"/>
        <v>0</v>
      </c>
      <c r="O21" s="38"/>
      <c r="P21" s="31"/>
      <c r="R21" s="142"/>
    </row>
    <row r="22" spans="1:18" ht="12.95" customHeight="1" outlineLevel="1">
      <c r="A22" s="2">
        <f t="shared" si="10"/>
        <v>17</v>
      </c>
      <c r="B22" s="5"/>
      <c r="C22" s="6"/>
      <c r="D22" s="31" t="s">
        <v>179</v>
      </c>
      <c r="E22" s="100" t="s">
        <v>118</v>
      </c>
      <c r="F22" s="32" t="s">
        <v>29</v>
      </c>
      <c r="G22" s="28">
        <v>4</v>
      </c>
      <c r="H22" s="94"/>
      <c r="I22" s="4">
        <f t="shared" si="14"/>
        <v>0</v>
      </c>
      <c r="J22" s="94"/>
      <c r="K22" s="4">
        <f t="shared" si="15"/>
        <v>0</v>
      </c>
      <c r="L22" s="27">
        <f t="shared" si="16"/>
        <v>0</v>
      </c>
      <c r="O22" s="38"/>
      <c r="P22" s="31"/>
      <c r="R22" s="142"/>
    </row>
    <row r="23" spans="1:18" ht="12.95" customHeight="1" outlineLevel="1">
      <c r="A23" s="2">
        <f t="shared" si="10"/>
        <v>18</v>
      </c>
      <c r="B23" s="5"/>
      <c r="C23" s="6"/>
      <c r="D23" s="31" t="s">
        <v>180</v>
      </c>
      <c r="E23" s="100" t="s">
        <v>118</v>
      </c>
      <c r="F23" s="32" t="s">
        <v>29</v>
      </c>
      <c r="G23" s="28">
        <v>4</v>
      </c>
      <c r="H23" s="94"/>
      <c r="I23" s="4">
        <f t="shared" si="14"/>
        <v>0</v>
      </c>
      <c r="J23" s="94"/>
      <c r="K23" s="4">
        <f t="shared" si="15"/>
        <v>0</v>
      </c>
      <c r="L23" s="27">
        <f t="shared" ref="L23" si="17">K23+I23</f>
        <v>0</v>
      </c>
      <c r="O23" s="38"/>
      <c r="P23" s="31"/>
      <c r="R23" s="142"/>
    </row>
    <row r="24" spans="1:18" ht="12.95" customHeight="1" outlineLevel="1">
      <c r="A24" s="2">
        <f t="shared" si="10"/>
        <v>19</v>
      </c>
      <c r="B24" s="5"/>
      <c r="C24" s="6"/>
      <c r="D24" s="31" t="s">
        <v>45</v>
      </c>
      <c r="E24" s="100" t="s">
        <v>118</v>
      </c>
      <c r="F24" s="32" t="s">
        <v>29</v>
      </c>
      <c r="G24" s="28">
        <v>174</v>
      </c>
      <c r="H24" s="94"/>
      <c r="I24" s="4">
        <f t="shared" ref="I24:I28" si="18">H24*G24</f>
        <v>0</v>
      </c>
      <c r="J24" s="94"/>
      <c r="K24" s="4">
        <f t="shared" ref="K24:K28" si="19">J24*G24</f>
        <v>0</v>
      </c>
      <c r="L24" s="27">
        <f t="shared" ref="L24:L26" si="20">K24+I24</f>
        <v>0</v>
      </c>
      <c r="O24" s="38"/>
      <c r="P24" s="31"/>
      <c r="R24" s="142"/>
    </row>
    <row r="25" spans="1:18" ht="12.95" customHeight="1" outlineLevel="1">
      <c r="A25" s="2">
        <f t="shared" si="10"/>
        <v>20</v>
      </c>
      <c r="B25" s="5"/>
      <c r="C25" s="6"/>
      <c r="D25" s="31" t="s">
        <v>181</v>
      </c>
      <c r="E25" s="100" t="s">
        <v>118</v>
      </c>
      <c r="F25" s="32" t="s">
        <v>29</v>
      </c>
      <c r="G25" s="28">
        <v>87</v>
      </c>
      <c r="H25" s="94"/>
      <c r="I25" s="4">
        <f t="shared" si="18"/>
        <v>0</v>
      </c>
      <c r="J25" s="94"/>
      <c r="K25" s="4">
        <f t="shared" si="19"/>
        <v>0</v>
      </c>
      <c r="L25" s="27">
        <f t="shared" si="20"/>
        <v>0</v>
      </c>
      <c r="O25" s="38"/>
      <c r="P25" s="31"/>
      <c r="R25" s="142"/>
    </row>
    <row r="26" spans="1:18" ht="12.95" customHeight="1" outlineLevel="1">
      <c r="A26" s="2">
        <f t="shared" si="10"/>
        <v>21</v>
      </c>
      <c r="B26" s="5"/>
      <c r="C26" s="6"/>
      <c r="D26" s="31" t="s">
        <v>182</v>
      </c>
      <c r="E26" s="100" t="s">
        <v>118</v>
      </c>
      <c r="F26" s="32" t="s">
        <v>19</v>
      </c>
      <c r="G26" s="28">
        <v>2</v>
      </c>
      <c r="H26" s="94"/>
      <c r="I26" s="4">
        <f t="shared" si="18"/>
        <v>0</v>
      </c>
      <c r="J26" s="94"/>
      <c r="K26" s="4">
        <f t="shared" si="19"/>
        <v>0</v>
      </c>
      <c r="L26" s="27">
        <f t="shared" si="20"/>
        <v>0</v>
      </c>
      <c r="O26" s="38"/>
      <c r="P26" s="31"/>
      <c r="R26" s="142"/>
    </row>
    <row r="27" spans="1:18" ht="12.95" customHeight="1" outlineLevel="1">
      <c r="A27" s="2">
        <f t="shared" si="10"/>
        <v>22</v>
      </c>
      <c r="B27" s="5"/>
      <c r="C27" s="6"/>
      <c r="D27" s="31" t="s">
        <v>46</v>
      </c>
      <c r="E27" s="100" t="s">
        <v>118</v>
      </c>
      <c r="F27" s="32" t="s">
        <v>29</v>
      </c>
      <c r="G27" s="28">
        <v>1</v>
      </c>
      <c r="H27" s="94"/>
      <c r="I27" s="4">
        <f t="shared" si="18"/>
        <v>0</v>
      </c>
      <c r="J27" s="94"/>
      <c r="K27" s="4">
        <f t="shared" si="19"/>
        <v>0</v>
      </c>
      <c r="L27" s="27">
        <f>K27+I27</f>
        <v>0</v>
      </c>
      <c r="O27" s="38"/>
      <c r="P27" s="31"/>
      <c r="R27" s="142"/>
    </row>
    <row r="28" spans="1:18" outlineLevel="1">
      <c r="A28" s="2">
        <f t="shared" si="10"/>
        <v>23</v>
      </c>
      <c r="B28" s="5"/>
      <c r="C28" s="6"/>
      <c r="D28" s="31" t="s">
        <v>136</v>
      </c>
      <c r="E28" s="100" t="s">
        <v>118</v>
      </c>
      <c r="F28" s="32" t="s">
        <v>89</v>
      </c>
      <c r="G28" s="28">
        <v>1</v>
      </c>
      <c r="H28" s="94"/>
      <c r="I28" s="4">
        <f t="shared" si="18"/>
        <v>0</v>
      </c>
      <c r="J28" s="94"/>
      <c r="K28" s="4">
        <f t="shared" si="19"/>
        <v>0</v>
      </c>
      <c r="L28" s="27">
        <f t="shared" ref="L28" si="21">K28+I28</f>
        <v>0</v>
      </c>
      <c r="N28" s="30"/>
      <c r="O28" s="30"/>
      <c r="P28" s="30"/>
      <c r="Q28" s="30"/>
      <c r="R28" s="30"/>
    </row>
    <row r="29" spans="1:18">
      <c r="A29" s="19"/>
      <c r="B29" s="19"/>
      <c r="C29" s="20"/>
      <c r="D29" s="21" t="s">
        <v>39</v>
      </c>
      <c r="E29" s="99"/>
      <c r="F29" s="22"/>
      <c r="G29" s="22"/>
      <c r="H29" s="23"/>
      <c r="I29" s="24"/>
      <c r="J29" s="25"/>
      <c r="K29" s="24"/>
      <c r="L29" s="26"/>
    </row>
    <row r="30" spans="1:18" ht="12.95" customHeight="1" outlineLevel="1">
      <c r="A30" s="2">
        <f>A28+1</f>
        <v>24</v>
      </c>
      <c r="B30" s="5"/>
      <c r="C30" s="6"/>
      <c r="D30" s="31" t="s">
        <v>183</v>
      </c>
      <c r="E30" s="100" t="s">
        <v>118</v>
      </c>
      <c r="F30" s="32" t="s">
        <v>19</v>
      </c>
      <c r="G30" s="28">
        <v>24</v>
      </c>
      <c r="H30" s="94"/>
      <c r="I30" s="4">
        <f t="shared" ref="I30:I32" si="22">H30*G30</f>
        <v>0</v>
      </c>
      <c r="J30" s="94"/>
      <c r="K30" s="4">
        <f t="shared" ref="K30:K32" si="23">J30*G30</f>
        <v>0</v>
      </c>
      <c r="L30" s="27">
        <f t="shared" ref="L30:L34" si="24">K30+I30</f>
        <v>0</v>
      </c>
    </row>
    <row r="31" spans="1:18" ht="12.95" customHeight="1" outlineLevel="1">
      <c r="A31" s="2">
        <f t="shared" ref="A31:A41" si="25">A30+1</f>
        <v>25</v>
      </c>
      <c r="B31" s="5"/>
      <c r="C31" s="6"/>
      <c r="D31" s="31" t="s">
        <v>184</v>
      </c>
      <c r="E31" s="100" t="s">
        <v>118</v>
      </c>
      <c r="F31" s="32" t="s">
        <v>19</v>
      </c>
      <c r="G31" s="28">
        <v>40</v>
      </c>
      <c r="H31" s="94"/>
      <c r="I31" s="4">
        <f t="shared" si="22"/>
        <v>0</v>
      </c>
      <c r="J31" s="94"/>
      <c r="K31" s="4">
        <f t="shared" si="23"/>
        <v>0</v>
      </c>
      <c r="L31" s="27">
        <f t="shared" si="24"/>
        <v>0</v>
      </c>
    </row>
    <row r="32" spans="1:18" ht="12.95" customHeight="1" outlineLevel="1">
      <c r="A32" s="2">
        <f t="shared" si="25"/>
        <v>26</v>
      </c>
      <c r="B32" s="5"/>
      <c r="C32" s="6"/>
      <c r="D32" s="31" t="s">
        <v>185</v>
      </c>
      <c r="E32" s="100" t="s">
        <v>118</v>
      </c>
      <c r="F32" s="32" t="s">
        <v>19</v>
      </c>
      <c r="G32" s="28">
        <v>102</v>
      </c>
      <c r="H32" s="94"/>
      <c r="I32" s="4">
        <f t="shared" si="22"/>
        <v>0</v>
      </c>
      <c r="J32" s="94"/>
      <c r="K32" s="4">
        <f t="shared" si="23"/>
        <v>0</v>
      </c>
      <c r="L32" s="27">
        <f t="shared" si="24"/>
        <v>0</v>
      </c>
    </row>
    <row r="33" spans="1:18" ht="12.95" customHeight="1" outlineLevel="1">
      <c r="A33" s="2">
        <f t="shared" si="25"/>
        <v>27</v>
      </c>
      <c r="B33" s="5"/>
      <c r="C33" s="6"/>
      <c r="D33" s="31" t="s">
        <v>47</v>
      </c>
      <c r="E33" s="100" t="s">
        <v>118</v>
      </c>
      <c r="F33" s="32" t="s">
        <v>29</v>
      </c>
      <c r="G33" s="28">
        <v>310</v>
      </c>
      <c r="H33" s="94"/>
      <c r="I33" s="4">
        <f t="shared" ref="I33:I34" si="26">H33*G33</f>
        <v>0</v>
      </c>
      <c r="J33" s="94"/>
      <c r="K33" s="4">
        <f t="shared" ref="K33:K34" si="27">J33*G33</f>
        <v>0</v>
      </c>
      <c r="L33" s="27">
        <f t="shared" si="24"/>
        <v>0</v>
      </c>
    </row>
    <row r="34" spans="1:18" ht="12.95" customHeight="1" outlineLevel="1">
      <c r="A34" s="2">
        <f t="shared" si="25"/>
        <v>28</v>
      </c>
      <c r="B34" s="5"/>
      <c r="C34" s="6"/>
      <c r="D34" s="31" t="s">
        <v>48</v>
      </c>
      <c r="E34" s="100" t="s">
        <v>118</v>
      </c>
      <c r="F34" s="32" t="s">
        <v>29</v>
      </c>
      <c r="G34" s="28">
        <v>176</v>
      </c>
      <c r="H34" s="94"/>
      <c r="I34" s="4">
        <f t="shared" si="26"/>
        <v>0</v>
      </c>
      <c r="J34" s="94"/>
      <c r="K34" s="4">
        <f t="shared" si="27"/>
        <v>0</v>
      </c>
      <c r="L34" s="27">
        <f t="shared" si="24"/>
        <v>0</v>
      </c>
    </row>
    <row r="35" spans="1:18" ht="12.95" customHeight="1" outlineLevel="1">
      <c r="A35" s="2">
        <f t="shared" si="25"/>
        <v>29</v>
      </c>
      <c r="B35" s="5"/>
      <c r="C35" s="6"/>
      <c r="D35" s="31" t="s">
        <v>49</v>
      </c>
      <c r="E35" s="100" t="s">
        <v>118</v>
      </c>
      <c r="F35" s="32" t="s">
        <v>29</v>
      </c>
      <c r="G35" s="28">
        <v>128</v>
      </c>
      <c r="H35" s="94"/>
      <c r="I35" s="4">
        <f t="shared" ref="I35:I37" si="28">H35*G35</f>
        <v>0</v>
      </c>
      <c r="J35" s="94"/>
      <c r="K35" s="4">
        <f t="shared" ref="K35:K37" si="29">J35*G35</f>
        <v>0</v>
      </c>
      <c r="L35" s="27">
        <f t="shared" ref="L35:L36" si="30">K35+I35</f>
        <v>0</v>
      </c>
    </row>
    <row r="36" spans="1:18" ht="12.95" customHeight="1" outlineLevel="1">
      <c r="A36" s="2">
        <f t="shared" si="25"/>
        <v>30</v>
      </c>
      <c r="B36" s="5"/>
      <c r="C36" s="6"/>
      <c r="D36" s="31" t="s">
        <v>50</v>
      </c>
      <c r="E36" s="100" t="s">
        <v>118</v>
      </c>
      <c r="F36" s="32" t="s">
        <v>29</v>
      </c>
      <c r="G36" s="28">
        <v>120</v>
      </c>
      <c r="H36" s="94"/>
      <c r="I36" s="4">
        <f t="shared" si="28"/>
        <v>0</v>
      </c>
      <c r="J36" s="94"/>
      <c r="K36" s="4">
        <f t="shared" si="29"/>
        <v>0</v>
      </c>
      <c r="L36" s="27">
        <f t="shared" si="30"/>
        <v>0</v>
      </c>
    </row>
    <row r="37" spans="1:18" ht="12.95" customHeight="1" outlineLevel="1">
      <c r="A37" s="2">
        <f t="shared" si="25"/>
        <v>31</v>
      </c>
      <c r="B37" s="5"/>
      <c r="C37" s="6"/>
      <c r="D37" s="31" t="s">
        <v>51</v>
      </c>
      <c r="E37" s="100" t="s">
        <v>118</v>
      </c>
      <c r="F37" s="32" t="s">
        <v>29</v>
      </c>
      <c r="G37" s="28">
        <v>64</v>
      </c>
      <c r="H37" s="94"/>
      <c r="I37" s="4">
        <f t="shared" si="28"/>
        <v>0</v>
      </c>
      <c r="J37" s="94"/>
      <c r="K37" s="4">
        <f t="shared" si="29"/>
        <v>0</v>
      </c>
      <c r="L37" s="27">
        <f t="shared" ref="L37:L39" si="31">K37+I37</f>
        <v>0</v>
      </c>
    </row>
    <row r="38" spans="1:18" ht="12.95" customHeight="1" outlineLevel="1">
      <c r="A38" s="2">
        <f t="shared" si="25"/>
        <v>32</v>
      </c>
      <c r="B38" s="5"/>
      <c r="C38" s="6"/>
      <c r="D38" s="31" t="s">
        <v>52</v>
      </c>
      <c r="E38" s="100" t="s">
        <v>118</v>
      </c>
      <c r="F38" s="32" t="s">
        <v>29</v>
      </c>
      <c r="G38" s="28">
        <v>64</v>
      </c>
      <c r="H38" s="94"/>
      <c r="I38" s="4">
        <f t="shared" ref="I38:I41" si="32">H38*G38</f>
        <v>0</v>
      </c>
      <c r="J38" s="94"/>
      <c r="K38" s="4">
        <f t="shared" ref="K38:K41" si="33">J38*G38</f>
        <v>0</v>
      </c>
      <c r="L38" s="27">
        <f t="shared" si="31"/>
        <v>0</v>
      </c>
    </row>
    <row r="39" spans="1:18" ht="12.95" customHeight="1" outlineLevel="1">
      <c r="A39" s="2">
        <f t="shared" si="25"/>
        <v>33</v>
      </c>
      <c r="B39" s="5"/>
      <c r="C39" s="6"/>
      <c r="D39" s="31" t="s">
        <v>53</v>
      </c>
      <c r="E39" s="100" t="s">
        <v>118</v>
      </c>
      <c r="F39" s="32" t="s">
        <v>29</v>
      </c>
      <c r="G39" s="28">
        <v>18</v>
      </c>
      <c r="H39" s="94"/>
      <c r="I39" s="4">
        <f t="shared" si="32"/>
        <v>0</v>
      </c>
      <c r="J39" s="94"/>
      <c r="K39" s="4">
        <f t="shared" si="33"/>
        <v>0</v>
      </c>
      <c r="L39" s="27">
        <f t="shared" si="31"/>
        <v>0</v>
      </c>
    </row>
    <row r="40" spans="1:18" ht="12.95" customHeight="1" outlineLevel="1">
      <c r="A40" s="2">
        <f t="shared" si="25"/>
        <v>34</v>
      </c>
      <c r="B40" s="5"/>
      <c r="C40" s="6"/>
      <c r="D40" s="31" t="s">
        <v>31</v>
      </c>
      <c r="E40" s="100" t="s">
        <v>118</v>
      </c>
      <c r="F40" s="32" t="s">
        <v>29</v>
      </c>
      <c r="G40" s="28">
        <v>50</v>
      </c>
      <c r="H40" s="94"/>
      <c r="I40" s="4">
        <f t="shared" si="32"/>
        <v>0</v>
      </c>
      <c r="J40" s="94"/>
      <c r="K40" s="4">
        <f t="shared" si="33"/>
        <v>0</v>
      </c>
      <c r="L40" s="27">
        <f t="shared" ref="L40:L41" si="34">K40+I40</f>
        <v>0</v>
      </c>
    </row>
    <row r="41" spans="1:18" outlineLevel="1">
      <c r="A41" s="2">
        <f t="shared" si="25"/>
        <v>35</v>
      </c>
      <c r="B41" s="5"/>
      <c r="C41" s="6"/>
      <c r="D41" s="31" t="s">
        <v>136</v>
      </c>
      <c r="E41" s="100" t="s">
        <v>118</v>
      </c>
      <c r="F41" s="32" t="s">
        <v>89</v>
      </c>
      <c r="G41" s="28">
        <v>1</v>
      </c>
      <c r="H41" s="94"/>
      <c r="I41" s="4">
        <f t="shared" si="32"/>
        <v>0</v>
      </c>
      <c r="J41" s="94"/>
      <c r="K41" s="4">
        <f t="shared" si="33"/>
        <v>0</v>
      </c>
      <c r="L41" s="27">
        <f t="shared" si="34"/>
        <v>0</v>
      </c>
      <c r="N41" s="30"/>
      <c r="O41" s="30"/>
      <c r="P41" s="30"/>
      <c r="Q41" s="30"/>
      <c r="R41" s="30"/>
    </row>
    <row r="42" spans="1:18">
      <c r="A42" s="19"/>
      <c r="B42" s="19"/>
      <c r="C42" s="20"/>
      <c r="D42" s="21" t="s">
        <v>30</v>
      </c>
      <c r="E42" s="99"/>
      <c r="F42" s="22"/>
      <c r="G42" s="22"/>
      <c r="H42" s="23"/>
      <c r="I42" s="24"/>
      <c r="J42" s="25"/>
      <c r="K42" s="24"/>
      <c r="L42" s="26"/>
    </row>
    <row r="43" spans="1:18" ht="12.95" customHeight="1" outlineLevel="1">
      <c r="A43" s="2">
        <f>A41+1</f>
        <v>36</v>
      </c>
      <c r="B43" s="5"/>
      <c r="C43" s="6"/>
      <c r="D43" s="31" t="s">
        <v>54</v>
      </c>
      <c r="E43" s="100" t="s">
        <v>118</v>
      </c>
      <c r="F43" s="32" t="s">
        <v>29</v>
      </c>
      <c r="G43" s="28">
        <v>302</v>
      </c>
      <c r="H43" s="94"/>
      <c r="I43" s="4">
        <f t="shared" ref="I43" si="35">H43*G43</f>
        <v>0</v>
      </c>
      <c r="J43" s="94"/>
      <c r="K43" s="4">
        <f t="shared" ref="K43" si="36">J43*G43</f>
        <v>0</v>
      </c>
      <c r="L43" s="27">
        <f t="shared" ref="L43" si="37">K43+I43</f>
        <v>0</v>
      </c>
    </row>
    <row r="44" spans="1:18">
      <c r="A44" s="19"/>
      <c r="B44" s="19"/>
      <c r="C44" s="20"/>
      <c r="D44" s="21" t="s">
        <v>40</v>
      </c>
      <c r="E44" s="99"/>
      <c r="F44" s="22"/>
      <c r="G44" s="22"/>
      <c r="H44" s="23"/>
      <c r="I44" s="24"/>
      <c r="J44" s="25"/>
      <c r="K44" s="24"/>
      <c r="L44" s="26"/>
    </row>
    <row r="45" spans="1:18" ht="12.95" customHeight="1" outlineLevel="1">
      <c r="A45" s="2">
        <f>A43+1</f>
        <v>37</v>
      </c>
      <c r="B45" s="5"/>
      <c r="C45" s="6"/>
      <c r="D45" s="31" t="s">
        <v>143</v>
      </c>
      <c r="E45" s="100" t="s">
        <v>118</v>
      </c>
      <c r="F45" s="32" t="s">
        <v>19</v>
      </c>
      <c r="G45" s="28">
        <v>178</v>
      </c>
      <c r="H45" s="94"/>
      <c r="I45" s="4">
        <f t="shared" ref="I45" si="38">H45*G45</f>
        <v>0</v>
      </c>
      <c r="J45" s="94"/>
      <c r="K45" s="4">
        <f t="shared" ref="K45" si="39">J45*G45</f>
        <v>0</v>
      </c>
      <c r="L45" s="27">
        <f t="shared" ref="L45" si="40">K45+I45</f>
        <v>0</v>
      </c>
    </row>
    <row r="46" spans="1:18" ht="12.95" customHeight="1" outlineLevel="1">
      <c r="A46" s="2">
        <f t="shared" ref="A46:A58" si="41">A45+1</f>
        <v>38</v>
      </c>
      <c r="B46" s="5"/>
      <c r="C46" s="6"/>
      <c r="D46" s="31" t="s">
        <v>141</v>
      </c>
      <c r="E46" s="100" t="s">
        <v>118</v>
      </c>
      <c r="F46" s="32" t="s">
        <v>19</v>
      </c>
      <c r="G46" s="28">
        <v>605</v>
      </c>
      <c r="H46" s="94"/>
      <c r="I46" s="4">
        <f t="shared" ref="I46:I57" si="42">H46*G46</f>
        <v>0</v>
      </c>
      <c r="J46" s="94"/>
      <c r="K46" s="4">
        <f t="shared" ref="K46:K57" si="43">J46*G46</f>
        <v>0</v>
      </c>
      <c r="L46" s="27">
        <f t="shared" ref="L46:L57" si="44">K46+I46</f>
        <v>0</v>
      </c>
    </row>
    <row r="47" spans="1:18" ht="12.95" customHeight="1" outlineLevel="1">
      <c r="A47" s="2">
        <f t="shared" si="41"/>
        <v>39</v>
      </c>
      <c r="B47" s="5"/>
      <c r="C47" s="6"/>
      <c r="D47" s="31" t="s">
        <v>142</v>
      </c>
      <c r="E47" s="100" t="s">
        <v>118</v>
      </c>
      <c r="F47" s="32" t="s">
        <v>19</v>
      </c>
      <c r="G47" s="28">
        <v>222</v>
      </c>
      <c r="H47" s="94"/>
      <c r="I47" s="4">
        <f t="shared" si="42"/>
        <v>0</v>
      </c>
      <c r="J47" s="94"/>
      <c r="K47" s="4">
        <f t="shared" si="43"/>
        <v>0</v>
      </c>
      <c r="L47" s="27">
        <f t="shared" si="44"/>
        <v>0</v>
      </c>
    </row>
    <row r="48" spans="1:18" ht="12.95" customHeight="1" outlineLevel="1">
      <c r="A48" s="2">
        <f t="shared" si="41"/>
        <v>40</v>
      </c>
      <c r="B48" s="5"/>
      <c r="C48" s="6"/>
      <c r="D48" s="31" t="s">
        <v>144</v>
      </c>
      <c r="E48" s="100" t="s">
        <v>118</v>
      </c>
      <c r="F48" s="32" t="s">
        <v>19</v>
      </c>
      <c r="G48" s="28">
        <v>200</v>
      </c>
      <c r="H48" s="94"/>
      <c r="I48" s="4">
        <f t="shared" si="42"/>
        <v>0</v>
      </c>
      <c r="J48" s="94"/>
      <c r="K48" s="4">
        <f t="shared" si="43"/>
        <v>0</v>
      </c>
      <c r="L48" s="27">
        <f t="shared" si="44"/>
        <v>0</v>
      </c>
    </row>
    <row r="49" spans="1:18" ht="12.95" customHeight="1" outlineLevel="1">
      <c r="A49" s="2">
        <f t="shared" si="41"/>
        <v>41</v>
      </c>
      <c r="B49" s="5"/>
      <c r="C49" s="6"/>
      <c r="D49" s="31" t="s">
        <v>145</v>
      </c>
      <c r="E49" s="100" t="s">
        <v>118</v>
      </c>
      <c r="F49" s="32" t="s">
        <v>19</v>
      </c>
      <c r="G49" s="28">
        <v>280</v>
      </c>
      <c r="H49" s="94"/>
      <c r="I49" s="4">
        <f t="shared" si="42"/>
        <v>0</v>
      </c>
      <c r="J49" s="94"/>
      <c r="K49" s="4">
        <f t="shared" si="43"/>
        <v>0</v>
      </c>
      <c r="L49" s="27">
        <f t="shared" si="44"/>
        <v>0</v>
      </c>
    </row>
    <row r="50" spans="1:18" ht="12.95" customHeight="1" outlineLevel="1">
      <c r="A50" s="2">
        <f t="shared" si="41"/>
        <v>42</v>
      </c>
      <c r="B50" s="5"/>
      <c r="C50" s="6"/>
      <c r="D50" s="31" t="s">
        <v>146</v>
      </c>
      <c r="E50" s="100" t="s">
        <v>118</v>
      </c>
      <c r="F50" s="32" t="s">
        <v>19</v>
      </c>
      <c r="G50" s="28">
        <v>590</v>
      </c>
      <c r="H50" s="94"/>
      <c r="I50" s="4">
        <f t="shared" si="42"/>
        <v>0</v>
      </c>
      <c r="J50" s="94"/>
      <c r="K50" s="4">
        <f t="shared" si="43"/>
        <v>0</v>
      </c>
      <c r="L50" s="27">
        <f t="shared" si="44"/>
        <v>0</v>
      </c>
    </row>
    <row r="51" spans="1:18" ht="12.95" customHeight="1" outlineLevel="1">
      <c r="A51" s="2">
        <f t="shared" si="41"/>
        <v>43</v>
      </c>
      <c r="B51" s="5"/>
      <c r="C51" s="6"/>
      <c r="D51" s="31" t="s">
        <v>147</v>
      </c>
      <c r="E51" s="100" t="s">
        <v>118</v>
      </c>
      <c r="F51" s="32" t="s">
        <v>29</v>
      </c>
      <c r="G51" s="28">
        <v>168</v>
      </c>
      <c r="H51" s="94"/>
      <c r="I51" s="4">
        <f t="shared" si="42"/>
        <v>0</v>
      </c>
      <c r="J51" s="94"/>
      <c r="K51" s="4">
        <f t="shared" si="43"/>
        <v>0</v>
      </c>
      <c r="L51" s="27">
        <f t="shared" si="44"/>
        <v>0</v>
      </c>
    </row>
    <row r="52" spans="1:18" ht="12.95" customHeight="1" outlineLevel="1">
      <c r="A52" s="2">
        <f t="shared" si="41"/>
        <v>44</v>
      </c>
      <c r="B52" s="5"/>
      <c r="C52" s="6"/>
      <c r="D52" s="31" t="s">
        <v>148</v>
      </c>
      <c r="E52" s="100" t="s">
        <v>118</v>
      </c>
      <c r="F52" s="32" t="s">
        <v>29</v>
      </c>
      <c r="G52" s="28">
        <v>354</v>
      </c>
      <c r="H52" s="94"/>
      <c r="I52" s="4">
        <f t="shared" si="42"/>
        <v>0</v>
      </c>
      <c r="J52" s="94"/>
      <c r="K52" s="4">
        <f t="shared" si="43"/>
        <v>0</v>
      </c>
      <c r="L52" s="27">
        <f t="shared" si="44"/>
        <v>0</v>
      </c>
    </row>
    <row r="53" spans="1:18" ht="12.95" customHeight="1" outlineLevel="1">
      <c r="A53" s="2">
        <f t="shared" si="41"/>
        <v>45</v>
      </c>
      <c r="B53" s="5"/>
      <c r="C53" s="6"/>
      <c r="D53" s="31" t="s">
        <v>153</v>
      </c>
      <c r="E53" s="100" t="s">
        <v>118</v>
      </c>
      <c r="F53" s="32" t="s">
        <v>29</v>
      </c>
      <c r="G53" s="28">
        <v>4</v>
      </c>
      <c r="H53" s="94"/>
      <c r="I53" s="4">
        <f t="shared" si="42"/>
        <v>0</v>
      </c>
      <c r="J53" s="94"/>
      <c r="K53" s="4">
        <f t="shared" si="43"/>
        <v>0</v>
      </c>
      <c r="L53" s="27">
        <f t="shared" si="44"/>
        <v>0</v>
      </c>
    </row>
    <row r="54" spans="1:18" ht="12.95" customHeight="1" outlineLevel="1">
      <c r="A54" s="2">
        <f t="shared" si="41"/>
        <v>46</v>
      </c>
      <c r="B54" s="5"/>
      <c r="C54" s="6"/>
      <c r="D54" s="31" t="s">
        <v>149</v>
      </c>
      <c r="E54" s="100" t="s">
        <v>118</v>
      </c>
      <c r="F54" s="32" t="s">
        <v>29</v>
      </c>
      <c r="G54" s="28">
        <v>1316</v>
      </c>
      <c r="H54" s="94"/>
      <c r="I54" s="4">
        <f t="shared" si="42"/>
        <v>0</v>
      </c>
      <c r="J54" s="94"/>
      <c r="K54" s="4">
        <f t="shared" si="43"/>
        <v>0</v>
      </c>
      <c r="L54" s="27">
        <f t="shared" si="44"/>
        <v>0</v>
      </c>
    </row>
    <row r="55" spans="1:18" ht="12.95" customHeight="1" outlineLevel="1">
      <c r="A55" s="2">
        <f t="shared" si="41"/>
        <v>47</v>
      </c>
      <c r="B55" s="5"/>
      <c r="C55" s="6"/>
      <c r="D55" s="31" t="s">
        <v>150</v>
      </c>
      <c r="E55" s="100" t="s">
        <v>118</v>
      </c>
      <c r="F55" s="32" t="s">
        <v>29</v>
      </c>
      <c r="G55" s="28">
        <v>1850</v>
      </c>
      <c r="H55" s="94"/>
      <c r="I55" s="4">
        <f t="shared" si="42"/>
        <v>0</v>
      </c>
      <c r="J55" s="94"/>
      <c r="K55" s="4">
        <f t="shared" si="43"/>
        <v>0</v>
      </c>
      <c r="L55" s="27">
        <f t="shared" si="44"/>
        <v>0</v>
      </c>
    </row>
    <row r="56" spans="1:18" ht="12.95" customHeight="1" outlineLevel="1">
      <c r="A56" s="2">
        <f t="shared" si="41"/>
        <v>48</v>
      </c>
      <c r="B56" s="5"/>
      <c r="C56" s="6"/>
      <c r="D56" s="31" t="s">
        <v>151</v>
      </c>
      <c r="E56" s="100" t="s">
        <v>118</v>
      </c>
      <c r="F56" s="32" t="s">
        <v>29</v>
      </c>
      <c r="G56" s="28">
        <v>96</v>
      </c>
      <c r="H56" s="94"/>
      <c r="I56" s="4">
        <f t="shared" si="42"/>
        <v>0</v>
      </c>
      <c r="J56" s="94"/>
      <c r="K56" s="4">
        <f t="shared" si="43"/>
        <v>0</v>
      </c>
      <c r="L56" s="27">
        <f t="shared" si="44"/>
        <v>0</v>
      </c>
    </row>
    <row r="57" spans="1:18" ht="12.95" customHeight="1" outlineLevel="1">
      <c r="A57" s="2">
        <f t="shared" si="41"/>
        <v>49</v>
      </c>
      <c r="B57" s="5"/>
      <c r="C57" s="6"/>
      <c r="D57" s="31" t="s">
        <v>152</v>
      </c>
      <c r="E57" s="100" t="s">
        <v>118</v>
      </c>
      <c r="F57" s="32" t="s">
        <v>29</v>
      </c>
      <c r="G57" s="28">
        <v>146</v>
      </c>
      <c r="H57" s="94"/>
      <c r="I57" s="4">
        <f t="shared" si="42"/>
        <v>0</v>
      </c>
      <c r="J57" s="94"/>
      <c r="K57" s="4">
        <f t="shared" si="43"/>
        <v>0</v>
      </c>
      <c r="L57" s="27">
        <f t="shared" si="44"/>
        <v>0</v>
      </c>
    </row>
    <row r="58" spans="1:18" outlineLevel="1">
      <c r="A58" s="2">
        <f t="shared" si="41"/>
        <v>50</v>
      </c>
      <c r="B58" s="5"/>
      <c r="C58" s="6"/>
      <c r="D58" s="31" t="s">
        <v>136</v>
      </c>
      <c r="E58" s="100" t="s">
        <v>118</v>
      </c>
      <c r="F58" s="32" t="s">
        <v>89</v>
      </c>
      <c r="G58" s="28">
        <v>1</v>
      </c>
      <c r="H58" s="94"/>
      <c r="I58" s="4">
        <f t="shared" ref="I58" si="45">H58*G58</f>
        <v>0</v>
      </c>
      <c r="J58" s="94"/>
      <c r="K58" s="4">
        <f t="shared" ref="K58" si="46">J58*G58</f>
        <v>0</v>
      </c>
      <c r="L58" s="27">
        <f t="shared" ref="L58" si="47">K58+I58</f>
        <v>0</v>
      </c>
      <c r="N58" s="30"/>
      <c r="O58" s="30"/>
      <c r="P58" s="30"/>
      <c r="Q58" s="30"/>
      <c r="R58" s="30"/>
    </row>
    <row r="59" spans="1:18">
      <c r="A59" s="19"/>
      <c r="B59" s="19"/>
      <c r="C59" s="20"/>
      <c r="D59" s="21" t="s">
        <v>75</v>
      </c>
      <c r="E59" s="99"/>
      <c r="F59" s="22"/>
      <c r="G59" s="22"/>
      <c r="H59" s="23"/>
      <c r="I59" s="24"/>
      <c r="J59" s="25"/>
      <c r="K59" s="24"/>
      <c r="L59" s="26"/>
    </row>
    <row r="60" spans="1:18" ht="12.95" customHeight="1" outlineLevel="1">
      <c r="A60" s="2">
        <f>A58+1</f>
        <v>51</v>
      </c>
      <c r="B60" s="5"/>
      <c r="C60" s="6"/>
      <c r="D60" s="31" t="s">
        <v>73</v>
      </c>
      <c r="E60" s="100" t="s">
        <v>118</v>
      </c>
      <c r="F60" s="32" t="s">
        <v>29</v>
      </c>
      <c r="G60" s="28">
        <v>15</v>
      </c>
      <c r="H60" s="94"/>
      <c r="I60" s="4">
        <f t="shared" ref="I60:I61" si="48">H60*G60</f>
        <v>0</v>
      </c>
      <c r="J60" s="94"/>
      <c r="K60" s="4">
        <f t="shared" ref="K60:K61" si="49">J60*G60</f>
        <v>0</v>
      </c>
      <c r="L60" s="27">
        <f t="shared" ref="L60:L61" si="50">K60+I60</f>
        <v>0</v>
      </c>
    </row>
    <row r="61" spans="1:18" ht="12.95" customHeight="1" outlineLevel="1">
      <c r="A61" s="2">
        <f t="shared" ref="A61" si="51">A60+1</f>
        <v>52</v>
      </c>
      <c r="B61" s="5"/>
      <c r="C61" s="6"/>
      <c r="D61" s="31" t="s">
        <v>74</v>
      </c>
      <c r="E61" s="100" t="s">
        <v>118</v>
      </c>
      <c r="F61" s="32" t="s">
        <v>29</v>
      </c>
      <c r="G61" s="28">
        <v>15</v>
      </c>
      <c r="H61" s="94"/>
      <c r="I61" s="4">
        <f t="shared" si="48"/>
        <v>0</v>
      </c>
      <c r="J61" s="94"/>
      <c r="K61" s="4">
        <f t="shared" si="49"/>
        <v>0</v>
      </c>
      <c r="L61" s="27">
        <f t="shared" si="50"/>
        <v>0</v>
      </c>
    </row>
    <row r="62" spans="1:18">
      <c r="A62" s="19"/>
      <c r="B62" s="19"/>
      <c r="C62" s="20"/>
      <c r="D62" s="21" t="s">
        <v>34</v>
      </c>
      <c r="E62" s="99"/>
      <c r="F62" s="22"/>
      <c r="G62" s="22"/>
      <c r="H62" s="23"/>
      <c r="I62" s="24"/>
      <c r="J62" s="25"/>
      <c r="K62" s="24"/>
      <c r="L62" s="26"/>
    </row>
    <row r="63" spans="1:18" ht="12.95" customHeight="1" outlineLevel="1">
      <c r="A63" s="2">
        <f>A61+1</f>
        <v>53</v>
      </c>
      <c r="B63" s="5"/>
      <c r="C63" s="6"/>
      <c r="D63" s="31" t="s">
        <v>55</v>
      </c>
      <c r="E63" s="100" t="s">
        <v>118</v>
      </c>
      <c r="F63" s="32" t="s">
        <v>29</v>
      </c>
      <c r="G63" s="28">
        <v>800</v>
      </c>
      <c r="H63" s="94"/>
      <c r="I63" s="4">
        <f t="shared" ref="I63:I65" si="52">H63*G63</f>
        <v>0</v>
      </c>
      <c r="J63" s="94"/>
      <c r="K63" s="4">
        <f t="shared" ref="K63:K65" si="53">J63*G63</f>
        <v>0</v>
      </c>
      <c r="L63" s="27">
        <f t="shared" ref="L63:L64" si="54">K63+I63</f>
        <v>0</v>
      </c>
    </row>
    <row r="64" spans="1:18" ht="12.95" customHeight="1" outlineLevel="1">
      <c r="A64" s="2">
        <f t="shared" ref="A64:A65" si="55">A63+1</f>
        <v>54</v>
      </c>
      <c r="B64" s="5"/>
      <c r="C64" s="6"/>
      <c r="D64" s="31" t="s">
        <v>56</v>
      </c>
      <c r="E64" s="100" t="s">
        <v>118</v>
      </c>
      <c r="F64" s="32" t="s">
        <v>29</v>
      </c>
      <c r="G64" s="28">
        <v>800</v>
      </c>
      <c r="H64" s="94"/>
      <c r="I64" s="4">
        <f t="shared" si="52"/>
        <v>0</v>
      </c>
      <c r="J64" s="94"/>
      <c r="K64" s="4">
        <f t="shared" si="53"/>
        <v>0</v>
      </c>
      <c r="L64" s="27">
        <f t="shared" si="54"/>
        <v>0</v>
      </c>
    </row>
    <row r="65" spans="1:12" ht="12.95" customHeight="1" outlineLevel="1">
      <c r="A65" s="2">
        <f t="shared" si="55"/>
        <v>55</v>
      </c>
      <c r="B65" s="5"/>
      <c r="C65" s="6"/>
      <c r="D65" s="31" t="s">
        <v>57</v>
      </c>
      <c r="E65" s="100" t="s">
        <v>118</v>
      </c>
      <c r="F65" s="32" t="s">
        <v>29</v>
      </c>
      <c r="G65" s="28">
        <v>800</v>
      </c>
      <c r="H65" s="94"/>
      <c r="I65" s="4">
        <f t="shared" si="52"/>
        <v>0</v>
      </c>
      <c r="J65" s="94"/>
      <c r="K65" s="4">
        <f t="shared" si="53"/>
        <v>0</v>
      </c>
      <c r="L65" s="27">
        <f>K65+I65</f>
        <v>0</v>
      </c>
    </row>
    <row r="66" spans="1:12">
      <c r="A66" s="19"/>
      <c r="B66" s="19"/>
      <c r="C66" s="20"/>
      <c r="D66" s="21" t="s">
        <v>41</v>
      </c>
      <c r="E66" s="99"/>
      <c r="F66" s="22"/>
      <c r="G66" s="22"/>
      <c r="H66" s="23"/>
      <c r="I66" s="24"/>
      <c r="J66" s="25"/>
      <c r="K66" s="24"/>
      <c r="L66" s="26"/>
    </row>
    <row r="67" spans="1:12" ht="12.95" customHeight="1" outlineLevel="1">
      <c r="A67" s="2">
        <f>A65+1</f>
        <v>56</v>
      </c>
      <c r="B67" s="5"/>
      <c r="C67" s="6"/>
      <c r="D67" s="31" t="s">
        <v>199</v>
      </c>
      <c r="E67" s="100" t="s">
        <v>118</v>
      </c>
      <c r="F67" s="32" t="s">
        <v>19</v>
      </c>
      <c r="G67" s="28">
        <v>5250</v>
      </c>
      <c r="H67" s="94"/>
      <c r="I67" s="4">
        <f t="shared" ref="I67:I68" si="56">H67*G67</f>
        <v>0</v>
      </c>
      <c r="J67" s="94"/>
      <c r="K67" s="4">
        <f t="shared" ref="K67:K68" si="57">J67*G67</f>
        <v>0</v>
      </c>
      <c r="L67" s="27">
        <f t="shared" ref="L67:L68" si="58">K67+I67</f>
        <v>0</v>
      </c>
    </row>
    <row r="68" spans="1:12" ht="12.95" customHeight="1" outlineLevel="1">
      <c r="A68" s="2">
        <f>A67+1</f>
        <v>57</v>
      </c>
      <c r="B68" s="5"/>
      <c r="C68" s="6"/>
      <c r="D68" s="31" t="s">
        <v>200</v>
      </c>
      <c r="E68" s="100" t="s">
        <v>118</v>
      </c>
      <c r="F68" s="32" t="s">
        <v>19</v>
      </c>
      <c r="G68" s="28">
        <v>148</v>
      </c>
      <c r="H68" s="94"/>
      <c r="I68" s="4">
        <f t="shared" si="56"/>
        <v>0</v>
      </c>
      <c r="J68" s="94"/>
      <c r="K68" s="4">
        <f t="shared" si="57"/>
        <v>0</v>
      </c>
      <c r="L68" s="27">
        <f t="shared" si="58"/>
        <v>0</v>
      </c>
    </row>
    <row r="69" spans="1:12" ht="12.95" customHeight="1" outlineLevel="1">
      <c r="A69" s="2">
        <f>A68+1</f>
        <v>58</v>
      </c>
      <c r="B69" s="5"/>
      <c r="C69" s="6"/>
      <c r="D69" s="31" t="s">
        <v>201</v>
      </c>
      <c r="E69" s="100" t="s">
        <v>118</v>
      </c>
      <c r="F69" s="32" t="s">
        <v>19</v>
      </c>
      <c r="G69" s="28">
        <v>148</v>
      </c>
      <c r="H69" s="94"/>
      <c r="I69" s="4">
        <f t="shared" ref="I69" si="59">H69*G69</f>
        <v>0</v>
      </c>
      <c r="J69" s="94"/>
      <c r="K69" s="4">
        <f t="shared" ref="K69" si="60">J69*G69</f>
        <v>0</v>
      </c>
      <c r="L69" s="27">
        <f t="shared" ref="L69" si="61">K69+I69</f>
        <v>0</v>
      </c>
    </row>
    <row r="70" spans="1:12">
      <c r="A70" s="19"/>
      <c r="B70" s="19"/>
      <c r="C70" s="20"/>
      <c r="D70" s="21" t="s">
        <v>32</v>
      </c>
      <c r="E70" s="99"/>
      <c r="F70" s="22"/>
      <c r="G70" s="22"/>
      <c r="H70" s="23"/>
      <c r="I70" s="24"/>
      <c r="J70" s="25"/>
      <c r="K70" s="24"/>
      <c r="L70" s="26"/>
    </row>
    <row r="71" spans="1:12" ht="12.95" customHeight="1" outlineLevel="1">
      <c r="A71" s="2">
        <f>A69+1</f>
        <v>59</v>
      </c>
      <c r="B71" s="5"/>
      <c r="C71" s="6"/>
      <c r="D71" s="31" t="s">
        <v>131</v>
      </c>
      <c r="E71" s="100" t="s">
        <v>118</v>
      </c>
      <c r="F71" s="32" t="s">
        <v>19</v>
      </c>
      <c r="G71" s="28">
        <v>100</v>
      </c>
      <c r="H71" s="94"/>
      <c r="I71" s="4">
        <f t="shared" ref="I71" si="62">H71*G71</f>
        <v>0</v>
      </c>
      <c r="J71" s="94"/>
      <c r="K71" s="4">
        <f t="shared" ref="K71" si="63">J71*G71</f>
        <v>0</v>
      </c>
      <c r="L71" s="27">
        <f t="shared" ref="L71" si="64">K71+I71</f>
        <v>0</v>
      </c>
    </row>
    <row r="72" spans="1:12" ht="12.95" customHeight="1" outlineLevel="1">
      <c r="A72" s="2">
        <f t="shared" ref="A72" si="65">A71+1</f>
        <v>60</v>
      </c>
      <c r="B72" s="5"/>
      <c r="C72" s="6"/>
      <c r="D72" s="31" t="s">
        <v>132</v>
      </c>
      <c r="E72" s="100" t="s">
        <v>118</v>
      </c>
      <c r="F72" s="32" t="s">
        <v>19</v>
      </c>
      <c r="G72" s="28">
        <v>100</v>
      </c>
      <c r="H72" s="94"/>
      <c r="I72" s="4">
        <f t="shared" ref="I72" si="66">H72*G72</f>
        <v>0</v>
      </c>
      <c r="J72" s="94"/>
      <c r="K72" s="4">
        <f t="shared" ref="K72" si="67">J72*G72</f>
        <v>0</v>
      </c>
      <c r="L72" s="27">
        <f t="shared" ref="L72" si="68">K72+I72</f>
        <v>0</v>
      </c>
    </row>
    <row r="73" spans="1:12">
      <c r="A73" s="19"/>
      <c r="B73" s="19"/>
      <c r="C73" s="97"/>
      <c r="D73" s="21" t="s">
        <v>133</v>
      </c>
      <c r="E73" s="99"/>
      <c r="F73" s="22"/>
      <c r="G73" s="22"/>
      <c r="H73" s="23"/>
      <c r="I73" s="24"/>
      <c r="J73" s="25"/>
      <c r="K73" s="24"/>
      <c r="L73" s="26"/>
    </row>
    <row r="74" spans="1:12" ht="33.75" outlineLevel="1">
      <c r="A74" s="2">
        <f>A72+1</f>
        <v>61</v>
      </c>
      <c r="B74" s="5"/>
      <c r="C74" s="6"/>
      <c r="D74" s="7" t="s">
        <v>186</v>
      </c>
      <c r="E74" s="100" t="s">
        <v>118</v>
      </c>
      <c r="F74" s="32" t="s">
        <v>29</v>
      </c>
      <c r="G74" s="28">
        <v>1</v>
      </c>
      <c r="H74" s="94"/>
      <c r="I74" s="4">
        <f t="shared" ref="I74:I79" si="69">H74*G74</f>
        <v>0</v>
      </c>
      <c r="J74" s="94"/>
      <c r="K74" s="4">
        <f t="shared" ref="K74:K79" si="70">J74*G74</f>
        <v>0</v>
      </c>
      <c r="L74" s="27">
        <f t="shared" ref="L74:L75" si="71">K74+I74</f>
        <v>0</v>
      </c>
    </row>
    <row r="75" spans="1:12" ht="36.950000000000003" customHeight="1" outlineLevel="1">
      <c r="A75" s="2">
        <f t="shared" ref="A75:A79" si="72">A74+1</f>
        <v>62</v>
      </c>
      <c r="B75" s="5"/>
      <c r="C75" s="6"/>
      <c r="D75" s="7" t="s">
        <v>187</v>
      </c>
      <c r="E75" s="100" t="s">
        <v>118</v>
      </c>
      <c r="F75" s="32" t="s">
        <v>29</v>
      </c>
      <c r="G75" s="28">
        <v>7</v>
      </c>
      <c r="H75" s="94"/>
      <c r="I75" s="4">
        <f t="shared" si="69"/>
        <v>0</v>
      </c>
      <c r="J75" s="94"/>
      <c r="K75" s="4">
        <f t="shared" si="70"/>
        <v>0</v>
      </c>
      <c r="L75" s="27">
        <f t="shared" si="71"/>
        <v>0</v>
      </c>
    </row>
    <row r="76" spans="1:12" ht="36.950000000000003" customHeight="1" outlineLevel="1">
      <c r="A76" s="2">
        <f t="shared" si="72"/>
        <v>63</v>
      </c>
      <c r="B76" s="5"/>
      <c r="C76" s="6"/>
      <c r="D76" s="7" t="s">
        <v>188</v>
      </c>
      <c r="E76" s="100" t="s">
        <v>118</v>
      </c>
      <c r="F76" s="32" t="s">
        <v>29</v>
      </c>
      <c r="G76" s="28">
        <v>1</v>
      </c>
      <c r="H76" s="94"/>
      <c r="I76" s="4">
        <f t="shared" ref="I76" si="73">H76*G76</f>
        <v>0</v>
      </c>
      <c r="J76" s="94"/>
      <c r="K76" s="4">
        <f t="shared" ref="K76" si="74">J76*G76</f>
        <v>0</v>
      </c>
      <c r="L76" s="27">
        <f t="shared" ref="L76" si="75">K76+I76</f>
        <v>0</v>
      </c>
    </row>
    <row r="77" spans="1:12" ht="36.950000000000003" customHeight="1" outlineLevel="1">
      <c r="A77" s="2">
        <f t="shared" si="72"/>
        <v>64</v>
      </c>
      <c r="B77" s="5"/>
      <c r="C77" s="6"/>
      <c r="D77" s="7" t="s">
        <v>189</v>
      </c>
      <c r="E77" s="100" t="s">
        <v>118</v>
      </c>
      <c r="F77" s="32" t="s">
        <v>29</v>
      </c>
      <c r="G77" s="28">
        <v>1</v>
      </c>
      <c r="H77" s="94"/>
      <c r="I77" s="4">
        <f t="shared" ref="I77" si="76">H77*G77</f>
        <v>0</v>
      </c>
      <c r="J77" s="94"/>
      <c r="K77" s="4">
        <f t="shared" ref="K77" si="77">J77*G77</f>
        <v>0</v>
      </c>
      <c r="L77" s="27">
        <f t="shared" ref="L77" si="78">K77+I77</f>
        <v>0</v>
      </c>
    </row>
    <row r="78" spans="1:12" ht="22.5" outlineLevel="1">
      <c r="A78" s="2">
        <f t="shared" si="72"/>
        <v>65</v>
      </c>
      <c r="B78" s="5"/>
      <c r="C78" s="6"/>
      <c r="D78" s="7" t="s">
        <v>167</v>
      </c>
      <c r="E78" s="100" t="s">
        <v>118</v>
      </c>
      <c r="F78" s="32" t="s">
        <v>29</v>
      </c>
      <c r="G78" s="28">
        <v>10</v>
      </c>
      <c r="H78" s="94"/>
      <c r="I78" s="4">
        <f t="shared" ref="I78" si="79">H78*G78</f>
        <v>0</v>
      </c>
      <c r="J78" s="94"/>
      <c r="K78" s="4">
        <f t="shared" ref="K78" si="80">J78*G78</f>
        <v>0</v>
      </c>
      <c r="L78" s="27">
        <f t="shared" ref="L78" si="81">K78+I78</f>
        <v>0</v>
      </c>
    </row>
    <row r="79" spans="1:12" ht="12.95" customHeight="1" outlineLevel="1">
      <c r="A79" s="2">
        <f t="shared" si="72"/>
        <v>66</v>
      </c>
      <c r="B79" s="5"/>
      <c r="C79" s="6"/>
      <c r="D79" s="7" t="s">
        <v>190</v>
      </c>
      <c r="E79" s="100" t="s">
        <v>118</v>
      </c>
      <c r="F79" s="32" t="s">
        <v>29</v>
      </c>
      <c r="G79" s="28">
        <v>14</v>
      </c>
      <c r="H79" s="94"/>
      <c r="I79" s="4">
        <f t="shared" si="69"/>
        <v>0</v>
      </c>
      <c r="J79" s="94"/>
      <c r="K79" s="4">
        <f t="shared" si="70"/>
        <v>0</v>
      </c>
      <c r="L79" s="27">
        <f t="shared" ref="L79" si="82">K79+I79</f>
        <v>0</v>
      </c>
    </row>
    <row r="80" spans="1:12">
      <c r="A80" s="19"/>
      <c r="B80" s="19"/>
      <c r="C80" s="97"/>
      <c r="D80" s="21" t="s">
        <v>154</v>
      </c>
      <c r="E80" s="99"/>
      <c r="F80" s="22"/>
      <c r="G80" s="22"/>
      <c r="H80" s="23"/>
      <c r="I80" s="24"/>
      <c r="J80" s="25"/>
      <c r="K80" s="24"/>
      <c r="L80" s="26"/>
    </row>
    <row r="81" spans="1:12" ht="20.100000000000001" customHeight="1" outlineLevel="1">
      <c r="A81" s="2">
        <f>A79+1</f>
        <v>67</v>
      </c>
      <c r="B81" s="5"/>
      <c r="C81" s="6"/>
      <c r="D81" s="7" t="s">
        <v>155</v>
      </c>
      <c r="E81" s="100" t="s">
        <v>118</v>
      </c>
      <c r="F81" s="32" t="s">
        <v>29</v>
      </c>
      <c r="G81" s="28">
        <v>11</v>
      </c>
      <c r="H81" s="94"/>
      <c r="I81" s="4">
        <f t="shared" ref="I81:I82" si="83">H81*G81</f>
        <v>0</v>
      </c>
      <c r="J81" s="94"/>
      <c r="K81" s="4">
        <f t="shared" ref="K81:K82" si="84">J81*G81</f>
        <v>0</v>
      </c>
      <c r="L81" s="27">
        <f t="shared" ref="L81:L82" si="85">K81+I81</f>
        <v>0</v>
      </c>
    </row>
    <row r="82" spans="1:12" ht="22.5" outlineLevel="1">
      <c r="A82" s="2">
        <f t="shared" ref="A82:A83" si="86">A81+1</f>
        <v>68</v>
      </c>
      <c r="B82" s="5"/>
      <c r="C82" s="6"/>
      <c r="D82" s="7" t="s">
        <v>168</v>
      </c>
      <c r="E82" s="100" t="s">
        <v>118</v>
      </c>
      <c r="F82" s="32" t="s">
        <v>29</v>
      </c>
      <c r="G82" s="28">
        <v>11</v>
      </c>
      <c r="H82" s="94"/>
      <c r="I82" s="4">
        <f t="shared" si="83"/>
        <v>0</v>
      </c>
      <c r="J82" s="94"/>
      <c r="K82" s="4">
        <f t="shared" si="84"/>
        <v>0</v>
      </c>
      <c r="L82" s="27">
        <f t="shared" si="85"/>
        <v>0</v>
      </c>
    </row>
    <row r="83" spans="1:12" ht="20.100000000000001" customHeight="1" outlineLevel="1">
      <c r="A83" s="2">
        <f t="shared" si="86"/>
        <v>69</v>
      </c>
      <c r="B83" s="5"/>
      <c r="C83" s="6"/>
      <c r="D83" s="7" t="s">
        <v>156</v>
      </c>
      <c r="E83" s="100" t="s">
        <v>118</v>
      </c>
      <c r="F83" s="32" t="s">
        <v>29</v>
      </c>
      <c r="G83" s="28">
        <v>11</v>
      </c>
      <c r="H83" s="94"/>
      <c r="I83" s="4">
        <f t="shared" ref="I83" si="87">H83*G83</f>
        <v>0</v>
      </c>
      <c r="J83" s="94"/>
      <c r="K83" s="4">
        <f t="shared" ref="K83" si="88">J83*G83</f>
        <v>0</v>
      </c>
      <c r="L83" s="27">
        <f t="shared" ref="L83" si="89">K83+I83</f>
        <v>0</v>
      </c>
    </row>
    <row r="84" spans="1:12">
      <c r="A84" s="19"/>
      <c r="B84" s="19"/>
      <c r="C84" s="97"/>
      <c r="D84" s="21" t="s">
        <v>62</v>
      </c>
      <c r="E84" s="99"/>
      <c r="F84" s="22"/>
      <c r="G84" s="22"/>
      <c r="H84" s="23"/>
      <c r="I84" s="24"/>
      <c r="J84" s="25"/>
      <c r="K84" s="24"/>
      <c r="L84" s="26"/>
    </row>
    <row r="85" spans="1:12" ht="20.100000000000001" customHeight="1" outlineLevel="1">
      <c r="A85" s="2">
        <f>A83+1</f>
        <v>70</v>
      </c>
      <c r="B85" s="5"/>
      <c r="C85" s="6"/>
      <c r="D85" s="7" t="s">
        <v>134</v>
      </c>
      <c r="E85" s="100" t="s">
        <v>118</v>
      </c>
      <c r="F85" s="32" t="s">
        <v>29</v>
      </c>
      <c r="G85" s="28">
        <v>62</v>
      </c>
      <c r="H85" s="94"/>
      <c r="I85" s="4">
        <f t="shared" ref="I85" si="90">H85*G85</f>
        <v>0</v>
      </c>
      <c r="J85" s="94"/>
      <c r="K85" s="4">
        <f t="shared" ref="K85" si="91">J85*G85</f>
        <v>0</v>
      </c>
      <c r="L85" s="27">
        <f t="shared" ref="L85" si="92">K85+I85</f>
        <v>0</v>
      </c>
    </row>
    <row r="86" spans="1:12">
      <c r="A86" s="19"/>
      <c r="B86" s="19"/>
      <c r="C86" s="97"/>
      <c r="D86" s="21" t="s">
        <v>58</v>
      </c>
      <c r="E86" s="99"/>
      <c r="F86" s="22"/>
      <c r="G86" s="22"/>
      <c r="H86" s="23"/>
      <c r="I86" s="24"/>
      <c r="J86" s="25"/>
      <c r="K86" s="24"/>
      <c r="L86" s="26"/>
    </row>
    <row r="87" spans="1:12" ht="12.95" customHeight="1" outlineLevel="1">
      <c r="A87" s="2">
        <f>A85+1</f>
        <v>71</v>
      </c>
      <c r="B87" s="5"/>
      <c r="C87" s="6"/>
      <c r="D87" s="7" t="s">
        <v>59</v>
      </c>
      <c r="E87" s="100" t="s">
        <v>118</v>
      </c>
      <c r="F87" s="32" t="s">
        <v>29</v>
      </c>
      <c r="G87" s="28">
        <v>984</v>
      </c>
      <c r="H87" s="94"/>
      <c r="I87" s="4">
        <f t="shared" ref="I87" si="93">H87*G87</f>
        <v>0</v>
      </c>
      <c r="J87" s="94"/>
      <c r="K87" s="4">
        <f t="shared" ref="K87" si="94">J87*G87</f>
        <v>0</v>
      </c>
      <c r="L87" s="27">
        <f t="shared" ref="L87" si="95">K87+I87</f>
        <v>0</v>
      </c>
    </row>
    <row r="88" spans="1:12" ht="12.95" customHeight="1" outlineLevel="1">
      <c r="A88" s="2">
        <f t="shared" ref="A88" si="96">A87+1</f>
        <v>72</v>
      </c>
      <c r="B88" s="5"/>
      <c r="C88" s="6"/>
      <c r="D88" s="7" t="s">
        <v>191</v>
      </c>
      <c r="E88" s="100" t="s">
        <v>118</v>
      </c>
      <c r="F88" s="32" t="s">
        <v>29</v>
      </c>
      <c r="G88" s="28">
        <v>96</v>
      </c>
      <c r="H88" s="94"/>
      <c r="I88" s="4">
        <f t="shared" ref="I88" si="97">H88*G88</f>
        <v>0</v>
      </c>
      <c r="J88" s="94"/>
      <c r="K88" s="4">
        <f t="shared" ref="K88" si="98">J88*G88</f>
        <v>0</v>
      </c>
      <c r="L88" s="27">
        <f t="shared" ref="L88:L91" si="99">K88+I88</f>
        <v>0</v>
      </c>
    </row>
    <row r="89" spans="1:12">
      <c r="A89" s="19"/>
      <c r="B89" s="19"/>
      <c r="C89" s="97"/>
      <c r="D89" s="21" t="s">
        <v>60</v>
      </c>
      <c r="E89" s="99"/>
      <c r="F89" s="22"/>
      <c r="G89" s="22"/>
      <c r="H89" s="23"/>
      <c r="I89" s="24"/>
      <c r="J89" s="25"/>
      <c r="K89" s="24"/>
      <c r="L89" s="26"/>
    </row>
    <row r="90" spans="1:12" ht="12.95" customHeight="1" outlineLevel="1">
      <c r="A90" s="2">
        <f>A88+1</f>
        <v>73</v>
      </c>
      <c r="B90" s="5"/>
      <c r="C90" s="6"/>
      <c r="D90" s="7" t="s">
        <v>61</v>
      </c>
      <c r="E90" s="100" t="s">
        <v>118</v>
      </c>
      <c r="F90" s="32" t="s">
        <v>29</v>
      </c>
      <c r="G90" s="28">
        <v>492</v>
      </c>
      <c r="H90" s="94"/>
      <c r="I90" s="4">
        <f t="shared" ref="I90" si="100">H90*G90</f>
        <v>0</v>
      </c>
      <c r="J90" s="94"/>
      <c r="K90" s="4">
        <f t="shared" ref="K90" si="101">J90*G90</f>
        <v>0</v>
      </c>
      <c r="L90" s="27">
        <f t="shared" ref="L90" si="102">K90+I90</f>
        <v>0</v>
      </c>
    </row>
    <row r="91" spans="1:12" ht="12.95" customHeight="1" outlineLevel="1">
      <c r="A91" s="2">
        <f t="shared" ref="A91" si="103">A90+1</f>
        <v>74</v>
      </c>
      <c r="B91" s="5"/>
      <c r="C91" s="6"/>
      <c r="D91" s="7" t="s">
        <v>192</v>
      </c>
      <c r="E91" s="100" t="s">
        <v>118</v>
      </c>
      <c r="F91" s="32" t="s">
        <v>29</v>
      </c>
      <c r="G91" s="28">
        <v>48</v>
      </c>
      <c r="H91" s="94"/>
      <c r="I91" s="4">
        <f t="shared" ref="I91" si="104">H91*G91</f>
        <v>0</v>
      </c>
      <c r="J91" s="94"/>
      <c r="K91" s="4">
        <f t="shared" ref="K91" si="105">J91*G91</f>
        <v>0</v>
      </c>
      <c r="L91" s="27">
        <f t="shared" si="99"/>
        <v>0</v>
      </c>
    </row>
    <row r="92" spans="1:12">
      <c r="A92" s="19"/>
      <c r="B92" s="19"/>
      <c r="C92" s="97"/>
      <c r="D92" s="21" t="s">
        <v>33</v>
      </c>
      <c r="E92" s="99"/>
      <c r="F92" s="22"/>
      <c r="G92" s="22"/>
      <c r="H92" s="23"/>
      <c r="I92" s="24"/>
      <c r="J92" s="25"/>
      <c r="K92" s="24"/>
      <c r="L92" s="26"/>
    </row>
    <row r="93" spans="1:12" ht="12.95" customHeight="1" outlineLevel="1">
      <c r="A93" s="2">
        <f>A91+1</f>
        <v>75</v>
      </c>
      <c r="B93" s="5"/>
      <c r="C93" s="6"/>
      <c r="D93" s="7" t="s">
        <v>66</v>
      </c>
      <c r="E93" s="100" t="s">
        <v>118</v>
      </c>
      <c r="F93" s="32" t="s">
        <v>29</v>
      </c>
      <c r="G93" s="28">
        <v>128</v>
      </c>
      <c r="H93" s="94"/>
      <c r="I93" s="4">
        <f t="shared" ref="I93" si="106">H93*G93</f>
        <v>0</v>
      </c>
      <c r="J93" s="94"/>
      <c r="K93" s="4">
        <f t="shared" ref="K93" si="107">J93*G93</f>
        <v>0</v>
      </c>
      <c r="L93" s="27">
        <f t="shared" ref="L93:L96" si="108">K93+I93</f>
        <v>0</v>
      </c>
    </row>
    <row r="94" spans="1:12" ht="12.95" customHeight="1" outlineLevel="1">
      <c r="A94" s="2">
        <f t="shared" ref="A94:A96" si="109">A93+1</f>
        <v>76</v>
      </c>
      <c r="B94" s="5"/>
      <c r="C94" s="6"/>
      <c r="D94" s="7" t="s">
        <v>65</v>
      </c>
      <c r="E94" s="100" t="s">
        <v>118</v>
      </c>
      <c r="F94" s="32" t="s">
        <v>29</v>
      </c>
      <c r="G94" s="28">
        <v>21</v>
      </c>
      <c r="H94" s="94"/>
      <c r="I94" s="4">
        <f t="shared" ref="I94:I96" si="110">H94*G94</f>
        <v>0</v>
      </c>
      <c r="J94" s="94"/>
      <c r="K94" s="4">
        <f t="shared" ref="K94:K96" si="111">J94*G94</f>
        <v>0</v>
      </c>
      <c r="L94" s="27">
        <f t="shared" si="108"/>
        <v>0</v>
      </c>
    </row>
    <row r="95" spans="1:12" ht="12.95" customHeight="1" outlineLevel="1">
      <c r="A95" s="2">
        <f t="shared" si="109"/>
        <v>77</v>
      </c>
      <c r="B95" s="5"/>
      <c r="C95" s="6"/>
      <c r="D95" s="7" t="s">
        <v>64</v>
      </c>
      <c r="E95" s="100" t="s">
        <v>118</v>
      </c>
      <c r="F95" s="32" t="s">
        <v>29</v>
      </c>
      <c r="G95" s="28">
        <v>130</v>
      </c>
      <c r="H95" s="94"/>
      <c r="I95" s="4">
        <f t="shared" si="110"/>
        <v>0</v>
      </c>
      <c r="J95" s="94"/>
      <c r="K95" s="4">
        <f t="shared" si="111"/>
        <v>0</v>
      </c>
      <c r="L95" s="27">
        <f t="shared" si="108"/>
        <v>0</v>
      </c>
    </row>
    <row r="96" spans="1:12" ht="12.95" customHeight="1" outlineLevel="1">
      <c r="A96" s="2">
        <f t="shared" si="109"/>
        <v>78</v>
      </c>
      <c r="B96" s="5"/>
      <c r="C96" s="6"/>
      <c r="D96" s="7" t="s">
        <v>63</v>
      </c>
      <c r="E96" s="100" t="s">
        <v>118</v>
      </c>
      <c r="F96" s="32" t="s">
        <v>29</v>
      </c>
      <c r="G96" s="28">
        <v>6</v>
      </c>
      <c r="H96" s="94"/>
      <c r="I96" s="4">
        <f t="shared" si="110"/>
        <v>0</v>
      </c>
      <c r="J96" s="94"/>
      <c r="K96" s="4">
        <f t="shared" si="111"/>
        <v>0</v>
      </c>
      <c r="L96" s="27">
        <f t="shared" si="108"/>
        <v>0</v>
      </c>
    </row>
    <row r="97" spans="1:18">
      <c r="A97" s="19"/>
      <c r="B97" s="19"/>
      <c r="C97" s="97"/>
      <c r="D97" s="21" t="s">
        <v>35</v>
      </c>
      <c r="E97" s="99"/>
      <c r="F97" s="22"/>
      <c r="G97" s="22"/>
      <c r="H97" s="23"/>
      <c r="I97" s="24"/>
      <c r="J97" s="25"/>
      <c r="K97" s="24"/>
      <c r="L97" s="26"/>
    </row>
    <row r="98" spans="1:18" ht="12.95" customHeight="1" outlineLevel="1">
      <c r="A98" s="2">
        <f>A96+1</f>
        <v>79</v>
      </c>
      <c r="B98" s="37"/>
      <c r="C98" s="38"/>
      <c r="D98" s="31" t="s">
        <v>82</v>
      </c>
      <c r="E98" s="100" t="s">
        <v>118</v>
      </c>
      <c r="F98" s="32" t="s">
        <v>19</v>
      </c>
      <c r="G98" s="39">
        <v>1</v>
      </c>
      <c r="H98" s="94"/>
      <c r="I98" s="41">
        <f t="shared" ref="I98:I101" si="112">H98*G98</f>
        <v>0</v>
      </c>
      <c r="J98" s="94"/>
      <c r="K98" s="41">
        <f t="shared" ref="K98:K101" si="113">J98*G98</f>
        <v>0</v>
      </c>
      <c r="L98" s="42">
        <f t="shared" ref="L98:L101" si="114">K98+I98</f>
        <v>0</v>
      </c>
    </row>
    <row r="99" spans="1:18" ht="12.95" customHeight="1" outlineLevel="1">
      <c r="A99" s="5">
        <f t="shared" ref="A99:A101" si="115">A98+1</f>
        <v>80</v>
      </c>
      <c r="B99" s="37"/>
      <c r="C99" s="38"/>
      <c r="D99" s="43" t="s">
        <v>84</v>
      </c>
      <c r="E99" s="100" t="s">
        <v>118</v>
      </c>
      <c r="F99" s="32" t="s">
        <v>29</v>
      </c>
      <c r="G99" s="39">
        <v>148</v>
      </c>
      <c r="H99" s="94"/>
      <c r="I99" s="41">
        <f t="shared" si="112"/>
        <v>0</v>
      </c>
      <c r="J99" s="94"/>
      <c r="K99" s="41">
        <f t="shared" si="113"/>
        <v>0</v>
      </c>
      <c r="L99" s="42">
        <f t="shared" si="114"/>
        <v>0</v>
      </c>
    </row>
    <row r="100" spans="1:18" ht="12.95" customHeight="1" outlineLevel="1">
      <c r="A100" s="5">
        <f t="shared" si="115"/>
        <v>81</v>
      </c>
      <c r="B100" s="37"/>
      <c r="C100" s="38"/>
      <c r="D100" s="7" t="s">
        <v>85</v>
      </c>
      <c r="E100" s="100" t="s">
        <v>118</v>
      </c>
      <c r="F100" s="32" t="s">
        <v>29</v>
      </c>
      <c r="G100" s="39">
        <v>4</v>
      </c>
      <c r="H100" s="94"/>
      <c r="I100" s="41">
        <f t="shared" si="112"/>
        <v>0</v>
      </c>
      <c r="J100" s="94"/>
      <c r="K100" s="41">
        <f t="shared" si="113"/>
        <v>0</v>
      </c>
      <c r="L100" s="42">
        <f t="shared" si="114"/>
        <v>0</v>
      </c>
    </row>
    <row r="101" spans="1:18" ht="12.95" customHeight="1" outlineLevel="1">
      <c r="A101" s="5">
        <f t="shared" si="115"/>
        <v>82</v>
      </c>
      <c r="B101" s="37"/>
      <c r="C101" s="38"/>
      <c r="D101" s="31" t="s">
        <v>83</v>
      </c>
      <c r="E101" s="100" t="s">
        <v>118</v>
      </c>
      <c r="F101" s="32" t="s">
        <v>29</v>
      </c>
      <c r="G101" s="39">
        <v>80</v>
      </c>
      <c r="H101" s="94"/>
      <c r="I101" s="41">
        <f t="shared" si="112"/>
        <v>0</v>
      </c>
      <c r="J101" s="94"/>
      <c r="K101" s="41">
        <f t="shared" si="113"/>
        <v>0</v>
      </c>
      <c r="L101" s="42">
        <f t="shared" si="114"/>
        <v>0</v>
      </c>
    </row>
    <row r="102" spans="1:18">
      <c r="A102" s="19"/>
      <c r="B102" s="19"/>
      <c r="C102" s="97"/>
      <c r="D102" s="21" t="s">
        <v>42</v>
      </c>
      <c r="E102" s="99"/>
      <c r="F102" s="22"/>
      <c r="G102" s="22"/>
      <c r="H102" s="23"/>
      <c r="I102" s="24"/>
      <c r="J102" s="25"/>
      <c r="K102" s="24"/>
      <c r="L102" s="26"/>
    </row>
    <row r="103" spans="1:18" ht="12.95" customHeight="1" outlineLevel="1">
      <c r="A103" s="2">
        <f>A101+1</f>
        <v>83</v>
      </c>
      <c r="B103" s="37"/>
      <c r="C103" s="38"/>
      <c r="D103" s="45" t="s">
        <v>80</v>
      </c>
      <c r="E103" s="101" t="s">
        <v>118</v>
      </c>
      <c r="F103" s="32" t="s">
        <v>29</v>
      </c>
      <c r="G103" s="39">
        <v>21</v>
      </c>
      <c r="H103" s="95">
        <v>0</v>
      </c>
      <c r="I103" s="41">
        <f t="shared" ref="I103:I105" si="116">H103*G103</f>
        <v>0</v>
      </c>
      <c r="J103" s="94"/>
      <c r="K103" s="41">
        <f t="shared" ref="K103:K105" si="117">J103*G103</f>
        <v>0</v>
      </c>
      <c r="L103" s="42">
        <f t="shared" ref="L103:L105" si="118">K103+I103</f>
        <v>0</v>
      </c>
    </row>
    <row r="104" spans="1:18" ht="12.95" customHeight="1" outlineLevel="1">
      <c r="A104" s="5">
        <f t="shared" ref="A104" si="119">A103+1</f>
        <v>84</v>
      </c>
      <c r="B104" s="37"/>
      <c r="C104" s="38"/>
      <c r="D104" s="45" t="s">
        <v>81</v>
      </c>
      <c r="E104" s="101" t="s">
        <v>118</v>
      </c>
      <c r="F104" s="32" t="s">
        <v>29</v>
      </c>
      <c r="G104" s="39">
        <v>42</v>
      </c>
      <c r="H104" s="95">
        <v>0</v>
      </c>
      <c r="I104" s="41">
        <f t="shared" si="116"/>
        <v>0</v>
      </c>
      <c r="J104" s="94"/>
      <c r="K104" s="41">
        <f t="shared" si="117"/>
        <v>0</v>
      </c>
      <c r="L104" s="42">
        <f t="shared" si="118"/>
        <v>0</v>
      </c>
    </row>
    <row r="105" spans="1:18" outlineLevel="1">
      <c r="A105" s="2">
        <f t="shared" ref="A105" si="120">A104+1</f>
        <v>85</v>
      </c>
      <c r="B105" s="5"/>
      <c r="C105" s="6"/>
      <c r="D105" s="31" t="s">
        <v>137</v>
      </c>
      <c r="E105" s="100" t="s">
        <v>118</v>
      </c>
      <c r="F105" s="32" t="s">
        <v>89</v>
      </c>
      <c r="G105" s="28">
        <v>1</v>
      </c>
      <c r="H105" s="94"/>
      <c r="I105" s="4">
        <f t="shared" si="116"/>
        <v>0</v>
      </c>
      <c r="J105" s="94"/>
      <c r="K105" s="4">
        <f t="shared" si="117"/>
        <v>0</v>
      </c>
      <c r="L105" s="27">
        <f t="shared" si="118"/>
        <v>0</v>
      </c>
      <c r="N105" s="30"/>
      <c r="O105" s="30"/>
      <c r="P105" s="30"/>
      <c r="Q105" s="30"/>
      <c r="R105" s="30"/>
    </row>
    <row r="106" spans="1:18">
      <c r="A106" s="19"/>
      <c r="B106" s="19"/>
      <c r="C106" s="97"/>
      <c r="D106" s="21" t="s">
        <v>76</v>
      </c>
      <c r="E106" s="99"/>
      <c r="F106" s="22"/>
      <c r="G106" s="22"/>
      <c r="H106" s="23"/>
      <c r="I106" s="24"/>
      <c r="J106" s="25"/>
      <c r="K106" s="24"/>
      <c r="L106" s="26"/>
    </row>
    <row r="107" spans="1:18" ht="12.95" customHeight="1" outlineLevel="1">
      <c r="A107" s="2">
        <f>A105+1</f>
        <v>86</v>
      </c>
      <c r="B107" s="37"/>
      <c r="C107" s="38"/>
      <c r="D107" s="43" t="s">
        <v>77</v>
      </c>
      <c r="E107" s="101" t="s">
        <v>118</v>
      </c>
      <c r="F107" s="32" t="s">
        <v>29</v>
      </c>
      <c r="G107" s="39">
        <v>984</v>
      </c>
      <c r="H107" s="95">
        <v>0</v>
      </c>
      <c r="I107" s="41">
        <f>H107*G107</f>
        <v>0</v>
      </c>
      <c r="J107" s="94"/>
      <c r="K107" s="41">
        <f>J107*G107</f>
        <v>0</v>
      </c>
      <c r="L107" s="42">
        <f>K107+I107</f>
        <v>0</v>
      </c>
    </row>
    <row r="108" spans="1:18" ht="12.95" customHeight="1" outlineLevel="1">
      <c r="A108" s="2">
        <f t="shared" ref="A108" si="121">A107+1</f>
        <v>87</v>
      </c>
      <c r="B108" s="37"/>
      <c r="C108" s="38"/>
      <c r="D108" s="43" t="s">
        <v>193</v>
      </c>
      <c r="E108" s="101" t="s">
        <v>118</v>
      </c>
      <c r="F108" s="32" t="s">
        <v>29</v>
      </c>
      <c r="G108" s="39">
        <v>96</v>
      </c>
      <c r="H108" s="95">
        <v>0</v>
      </c>
      <c r="I108" s="41">
        <f>H108*G108</f>
        <v>0</v>
      </c>
      <c r="J108" s="94"/>
      <c r="K108" s="41">
        <f>J108*G108</f>
        <v>0</v>
      </c>
      <c r="L108" s="42">
        <f>K108+I108</f>
        <v>0</v>
      </c>
    </row>
    <row r="109" spans="1:18" ht="12.95" customHeight="1" outlineLevel="1">
      <c r="A109" s="5">
        <f t="shared" ref="A109" si="122">A108+1</f>
        <v>88</v>
      </c>
      <c r="B109" s="37"/>
      <c r="C109" s="38"/>
      <c r="D109" s="43" t="s">
        <v>78</v>
      </c>
      <c r="E109" s="101" t="s">
        <v>118</v>
      </c>
      <c r="F109" s="32" t="s">
        <v>29</v>
      </c>
      <c r="G109" s="39">
        <v>80</v>
      </c>
      <c r="H109" s="95">
        <v>0</v>
      </c>
      <c r="I109" s="41">
        <f>H109*G109</f>
        <v>0</v>
      </c>
      <c r="J109" s="94"/>
      <c r="K109" s="41">
        <f>J109*G109</f>
        <v>0</v>
      </c>
      <c r="L109" s="42">
        <f>K109+I109</f>
        <v>0</v>
      </c>
    </row>
    <row r="110" spans="1:18" ht="12.95" customHeight="1" outlineLevel="1">
      <c r="A110" s="36">
        <f>A109+1</f>
        <v>89</v>
      </c>
      <c r="B110" s="37"/>
      <c r="C110" s="38"/>
      <c r="D110" s="43" t="s">
        <v>79</v>
      </c>
      <c r="E110" s="101" t="s">
        <v>118</v>
      </c>
      <c r="F110" s="32" t="s">
        <v>29</v>
      </c>
      <c r="G110" s="39">
        <v>1080</v>
      </c>
      <c r="H110" s="94"/>
      <c r="I110" s="41">
        <f>H110*G110</f>
        <v>0</v>
      </c>
      <c r="J110" s="94"/>
      <c r="K110" s="41">
        <f>J110*G110</f>
        <v>0</v>
      </c>
      <c r="L110" s="42">
        <f>K110+I110</f>
        <v>0</v>
      </c>
    </row>
    <row r="111" spans="1:18">
      <c r="A111" s="19"/>
      <c r="B111" s="19"/>
      <c r="C111" s="97"/>
      <c r="D111" s="21" t="s">
        <v>36</v>
      </c>
      <c r="E111" s="99"/>
      <c r="F111" s="22"/>
      <c r="G111" s="22"/>
      <c r="H111" s="23"/>
      <c r="I111" s="24"/>
      <c r="J111" s="25"/>
      <c r="K111" s="24"/>
      <c r="L111" s="26"/>
    </row>
    <row r="112" spans="1:18" outlineLevel="1">
      <c r="A112" s="36">
        <f>A110+1</f>
        <v>90</v>
      </c>
      <c r="B112" s="37"/>
      <c r="C112" s="38"/>
      <c r="D112" s="44" t="s">
        <v>135</v>
      </c>
      <c r="E112" s="101" t="s">
        <v>118</v>
      </c>
      <c r="F112" s="32" t="s">
        <v>29</v>
      </c>
      <c r="G112" s="39">
        <v>492</v>
      </c>
      <c r="H112" s="95">
        <v>0</v>
      </c>
      <c r="I112" s="41">
        <f>H112*G112</f>
        <v>0</v>
      </c>
      <c r="J112" s="94"/>
      <c r="K112" s="41">
        <f>J112*G112</f>
        <v>0</v>
      </c>
      <c r="L112" s="42">
        <f>K112+I112</f>
        <v>0</v>
      </c>
    </row>
    <row r="113" spans="1:18" outlineLevel="1">
      <c r="A113" s="2">
        <f t="shared" ref="A113" si="123">A112+1</f>
        <v>91</v>
      </c>
      <c r="B113" s="37"/>
      <c r="C113" s="38"/>
      <c r="D113" s="44" t="s">
        <v>194</v>
      </c>
      <c r="E113" s="101" t="s">
        <v>118</v>
      </c>
      <c r="F113" s="32" t="s">
        <v>29</v>
      </c>
      <c r="G113" s="39">
        <v>48</v>
      </c>
      <c r="H113" s="95">
        <v>0</v>
      </c>
      <c r="I113" s="41">
        <f>H113*G113</f>
        <v>0</v>
      </c>
      <c r="J113" s="94"/>
      <c r="K113" s="41">
        <f>J113*G113</f>
        <v>0</v>
      </c>
      <c r="L113" s="42">
        <f>K113+I113</f>
        <v>0</v>
      </c>
    </row>
    <row r="114" spans="1:18">
      <c r="A114" s="19"/>
      <c r="B114" s="19"/>
      <c r="C114" s="97"/>
      <c r="D114" s="21" t="s">
        <v>24</v>
      </c>
      <c r="E114" s="99"/>
      <c r="F114" s="22"/>
      <c r="G114" s="22"/>
      <c r="H114" s="23"/>
      <c r="I114" s="24"/>
      <c r="J114" s="25"/>
      <c r="K114" s="24"/>
      <c r="L114" s="26"/>
    </row>
    <row r="115" spans="1:18" outlineLevel="1">
      <c r="A115" s="36">
        <f>A113+1</f>
        <v>92</v>
      </c>
      <c r="B115" s="37"/>
      <c r="C115" s="38"/>
      <c r="D115" s="7" t="s">
        <v>198</v>
      </c>
      <c r="E115" s="101"/>
      <c r="F115" s="32" t="s">
        <v>29</v>
      </c>
      <c r="G115" s="39">
        <v>4</v>
      </c>
      <c r="H115" s="95">
        <v>0</v>
      </c>
      <c r="I115" s="41">
        <f>H115*G115</f>
        <v>0</v>
      </c>
      <c r="J115" s="94"/>
      <c r="K115" s="41">
        <f>J115*G115</f>
        <v>0</v>
      </c>
      <c r="L115" s="42">
        <f>K115+I115</f>
        <v>0</v>
      </c>
    </row>
    <row r="116" spans="1:18" ht="22.5" outlineLevel="1">
      <c r="A116" s="36">
        <f>A115+1</f>
        <v>93</v>
      </c>
      <c r="B116" s="37"/>
      <c r="C116" s="38"/>
      <c r="D116" s="7" t="s">
        <v>138</v>
      </c>
      <c r="E116" s="101"/>
      <c r="F116" s="32" t="s">
        <v>89</v>
      </c>
      <c r="G116" s="39">
        <v>1</v>
      </c>
      <c r="H116" s="95">
        <v>0</v>
      </c>
      <c r="I116" s="41">
        <f>H116*G116</f>
        <v>0</v>
      </c>
      <c r="J116" s="94"/>
      <c r="K116" s="41">
        <f>J116*G116</f>
        <v>0</v>
      </c>
      <c r="L116" s="42">
        <f>K116+I116</f>
        <v>0</v>
      </c>
    </row>
    <row r="117" spans="1:18" ht="12.95" customHeight="1" outlineLevel="1">
      <c r="A117" s="5">
        <f t="shared" ref="A117" si="124">A116+1</f>
        <v>94</v>
      </c>
      <c r="B117" s="37"/>
      <c r="C117" s="38"/>
      <c r="D117" s="43" t="s">
        <v>139</v>
      </c>
      <c r="E117" s="101"/>
      <c r="F117" s="32" t="s">
        <v>89</v>
      </c>
      <c r="G117" s="39">
        <v>1</v>
      </c>
      <c r="H117" s="95">
        <v>0</v>
      </c>
      <c r="I117" s="41">
        <f>H117*G117</f>
        <v>0</v>
      </c>
      <c r="J117" s="94"/>
      <c r="K117" s="41">
        <f>J117*G117</f>
        <v>0</v>
      </c>
      <c r="L117" s="42">
        <f>K117+I117</f>
        <v>0</v>
      </c>
    </row>
    <row r="118" spans="1:18">
      <c r="A118" s="19"/>
      <c r="B118" s="19"/>
      <c r="C118" s="97"/>
      <c r="D118" s="21" t="s">
        <v>26</v>
      </c>
      <c r="E118" s="99"/>
      <c r="F118" s="22"/>
      <c r="G118" s="22"/>
      <c r="H118" s="23"/>
      <c r="I118" s="24"/>
      <c r="J118" s="25"/>
      <c r="K118" s="24"/>
      <c r="L118" s="26"/>
    </row>
    <row r="119" spans="1:18" outlineLevel="1">
      <c r="A119" s="36">
        <f>A117+1</f>
        <v>95</v>
      </c>
      <c r="B119" s="37"/>
      <c r="C119" s="38"/>
      <c r="D119" s="46" t="s">
        <v>86</v>
      </c>
      <c r="E119" s="102"/>
      <c r="F119" s="32" t="s">
        <v>89</v>
      </c>
      <c r="G119" s="39">
        <v>1</v>
      </c>
      <c r="H119" s="94"/>
      <c r="I119" s="41">
        <f t="shared" ref="I119:I123" si="125">H119*G119</f>
        <v>0</v>
      </c>
      <c r="J119" s="94"/>
      <c r="K119" s="41">
        <f t="shared" ref="K119:K123" si="126">J119*G119</f>
        <v>0</v>
      </c>
      <c r="L119" s="42">
        <f t="shared" ref="L119:L123" si="127">K119+I119</f>
        <v>0</v>
      </c>
    </row>
    <row r="120" spans="1:18" outlineLevel="1">
      <c r="A120" s="5">
        <f t="shared" ref="A120" si="128">A119+1</f>
        <v>96</v>
      </c>
      <c r="B120" s="37"/>
      <c r="C120" s="38"/>
      <c r="D120" s="46" t="s">
        <v>87</v>
      </c>
      <c r="E120" s="102"/>
      <c r="F120" s="32" t="s">
        <v>89</v>
      </c>
      <c r="G120" s="39">
        <v>1</v>
      </c>
      <c r="H120" s="40">
        <v>0</v>
      </c>
      <c r="I120" s="41">
        <f t="shared" si="125"/>
        <v>0</v>
      </c>
      <c r="J120" s="94"/>
      <c r="K120" s="41">
        <f t="shared" si="126"/>
        <v>0</v>
      </c>
      <c r="L120" s="42">
        <f t="shared" si="127"/>
        <v>0</v>
      </c>
    </row>
    <row r="121" spans="1:18" outlineLevel="1">
      <c r="A121" s="36">
        <f>A120+1</f>
        <v>97</v>
      </c>
      <c r="B121" s="37"/>
      <c r="C121" s="38"/>
      <c r="D121" s="45" t="s">
        <v>88</v>
      </c>
      <c r="E121" s="103"/>
      <c r="F121" s="32" t="s">
        <v>89</v>
      </c>
      <c r="G121" s="39">
        <v>1</v>
      </c>
      <c r="H121" s="40">
        <v>0</v>
      </c>
      <c r="I121" s="41">
        <f t="shared" si="125"/>
        <v>0</v>
      </c>
      <c r="J121" s="94"/>
      <c r="K121" s="41">
        <f t="shared" si="126"/>
        <v>0</v>
      </c>
      <c r="L121" s="42">
        <f t="shared" si="127"/>
        <v>0</v>
      </c>
    </row>
    <row r="122" spans="1:18" outlineLevel="1">
      <c r="A122" s="36">
        <f>A121+1</f>
        <v>98</v>
      </c>
      <c r="B122" s="37"/>
      <c r="C122" s="38"/>
      <c r="D122" s="45" t="s">
        <v>203</v>
      </c>
      <c r="E122" s="103"/>
      <c r="F122" s="32" t="s">
        <v>89</v>
      </c>
      <c r="G122" s="39">
        <v>1</v>
      </c>
      <c r="H122" s="40">
        <v>0</v>
      </c>
      <c r="I122" s="41">
        <f t="shared" ref="I122" si="129">H122*G122</f>
        <v>0</v>
      </c>
      <c r="J122" s="94"/>
      <c r="K122" s="41">
        <f t="shared" ref="K122" si="130">J122*G122</f>
        <v>0</v>
      </c>
      <c r="L122" s="42">
        <f t="shared" ref="L122" si="131">K122+I122</f>
        <v>0</v>
      </c>
    </row>
    <row r="123" spans="1:18" outlineLevel="1">
      <c r="A123" s="36">
        <f>A122+1</f>
        <v>99</v>
      </c>
      <c r="B123" s="37"/>
      <c r="C123" s="38"/>
      <c r="D123" s="45" t="s">
        <v>140</v>
      </c>
      <c r="E123" s="103"/>
      <c r="F123" s="32" t="s">
        <v>89</v>
      </c>
      <c r="G123" s="39">
        <v>1</v>
      </c>
      <c r="H123" s="40">
        <v>0</v>
      </c>
      <c r="I123" s="41">
        <f t="shared" si="125"/>
        <v>0</v>
      </c>
      <c r="J123" s="94"/>
      <c r="K123" s="41">
        <f t="shared" si="126"/>
        <v>0</v>
      </c>
      <c r="L123" s="42">
        <f t="shared" si="127"/>
        <v>0</v>
      </c>
    </row>
    <row r="124" spans="1:18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</row>
    <row r="125" spans="1:18" s="35" customFormat="1" ht="15.75">
      <c r="A125" s="1" t="s">
        <v>20</v>
      </c>
      <c r="B125" s="1"/>
      <c r="C125" s="33"/>
      <c r="D125" s="33"/>
      <c r="E125" s="33"/>
      <c r="F125" s="33"/>
      <c r="G125" s="33"/>
      <c r="H125" s="33"/>
      <c r="I125" s="33"/>
      <c r="J125" s="33"/>
      <c r="K125" s="33"/>
      <c r="L125" s="34">
        <f>SUM(L5:L123)</f>
        <v>0</v>
      </c>
      <c r="N125" s="141"/>
      <c r="O125" s="141"/>
      <c r="P125" s="141"/>
      <c r="Q125" s="141"/>
      <c r="R125" s="141"/>
    </row>
    <row r="126" spans="1:18" ht="20.25">
      <c r="A126" s="160" t="s">
        <v>202</v>
      </c>
      <c r="B126" s="160"/>
      <c r="C126" s="160"/>
      <c r="D126" s="160"/>
      <c r="E126" s="160"/>
      <c r="F126" s="160"/>
      <c r="G126" s="160"/>
      <c r="H126" s="160"/>
      <c r="I126" s="160"/>
      <c r="J126" s="160"/>
      <c r="K126" s="160"/>
      <c r="L126" s="160"/>
    </row>
    <row r="127" spans="1:18" ht="41.1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</row>
  </sheetData>
  <sheetProtection selectLockedCells="1" selectUnlockedCells="1"/>
  <autoFilter ref="B3:B127"/>
  <dataConsolidate function="var" topLabels="1">
    <dataRefs count="3">
      <dataRef ref="T3" sheet="Položkový rozpočet – SLP rozvod"/>
      <dataRef ref="D997" sheet="Položkový rozpočet – SLP rozvod"/>
      <dataRef ref="D1975" sheet="Položkový rozpočet – SLP rozvod"/>
    </dataRefs>
  </dataConsolidate>
  <mergeCells count="6">
    <mergeCell ref="A127:L127"/>
    <mergeCell ref="A1:L1"/>
    <mergeCell ref="A2:G2"/>
    <mergeCell ref="H2:I2"/>
    <mergeCell ref="J2:K2"/>
    <mergeCell ref="A126:L126"/>
  </mergeCells>
  <phoneticPr fontId="21" type="noConversion"/>
  <conditionalFormatting sqref="J5:J10 H5:H10">
    <cfRule type="containsBlanks" dxfId="54" priority="182">
      <formula>LEN(TRIM(H5))=0</formula>
    </cfRule>
  </conditionalFormatting>
  <conditionalFormatting sqref="H13:H27 H30:H40 H43 J43 H60:H61 J60:J61 H63:H65 J63:J65 J71:J72 H71:H72 J88 H88 J91 H91 J98:J101 H98:H101 J108:J110 J103:J104 J93:J96 H93:H96">
    <cfRule type="containsBlanks" dxfId="53" priority="180">
      <formula>LEN(TRIM(H13))=0</formula>
    </cfRule>
  </conditionalFormatting>
  <conditionalFormatting sqref="J113">
    <cfRule type="containsBlanks" dxfId="52" priority="177">
      <formula>LEN(TRIM(J113))=0</formula>
    </cfRule>
  </conditionalFormatting>
  <conditionalFormatting sqref="H110">
    <cfRule type="containsBlanks" dxfId="51" priority="101">
      <formula>LEN(TRIM(H110))=0</formula>
    </cfRule>
  </conditionalFormatting>
  <conditionalFormatting sqref="J85">
    <cfRule type="containsBlanks" dxfId="50" priority="53">
      <formula>LEN(TRIM(J85))=0</formula>
    </cfRule>
  </conditionalFormatting>
  <conditionalFormatting sqref="H85">
    <cfRule type="containsBlanks" dxfId="49" priority="52">
      <formula>LEN(TRIM(H85))=0</formula>
    </cfRule>
  </conditionalFormatting>
  <conditionalFormatting sqref="H119">
    <cfRule type="containsBlanks" dxfId="48" priority="51">
      <formula>LEN(TRIM(H119))=0</formula>
    </cfRule>
  </conditionalFormatting>
  <conditionalFormatting sqref="H74">
    <cfRule type="containsBlanks" dxfId="47" priority="48">
      <formula>LEN(TRIM(H74))=0</formula>
    </cfRule>
  </conditionalFormatting>
  <conditionalFormatting sqref="J74">
    <cfRule type="containsBlanks" dxfId="46" priority="49">
      <formula>LEN(TRIM(J74))=0</formula>
    </cfRule>
  </conditionalFormatting>
  <conditionalFormatting sqref="H75">
    <cfRule type="containsBlanks" dxfId="45" priority="46">
      <formula>LEN(TRIM(H75))=0</formula>
    </cfRule>
  </conditionalFormatting>
  <conditionalFormatting sqref="J75">
    <cfRule type="containsBlanks" dxfId="44" priority="47">
      <formula>LEN(TRIM(J75))=0</formula>
    </cfRule>
  </conditionalFormatting>
  <conditionalFormatting sqref="J11 H11">
    <cfRule type="containsBlanks" dxfId="43" priority="45">
      <formula>LEN(TRIM(H11))=0</formula>
    </cfRule>
  </conditionalFormatting>
  <conditionalFormatting sqref="H28">
    <cfRule type="containsBlanks" dxfId="42" priority="44">
      <formula>LEN(TRIM(H28))=0</formula>
    </cfRule>
  </conditionalFormatting>
  <conditionalFormatting sqref="H41">
    <cfRule type="containsBlanks" dxfId="41" priority="43">
      <formula>LEN(TRIM(H41))=0</formula>
    </cfRule>
  </conditionalFormatting>
  <conditionalFormatting sqref="J58 H58">
    <cfRule type="containsBlanks" dxfId="40" priority="42">
      <formula>LEN(TRIM(H58))=0</formula>
    </cfRule>
  </conditionalFormatting>
  <conditionalFormatting sqref="J105 H105">
    <cfRule type="containsBlanks" dxfId="39" priority="41">
      <formula>LEN(TRIM(H105))=0</formula>
    </cfRule>
  </conditionalFormatting>
  <conditionalFormatting sqref="J116">
    <cfRule type="containsBlanks" dxfId="38" priority="40">
      <formula>LEN(TRIM(J116))=0</formula>
    </cfRule>
  </conditionalFormatting>
  <conditionalFormatting sqref="J117">
    <cfRule type="containsBlanks" dxfId="37" priority="38">
      <formula>LEN(TRIM(J117))=0</formula>
    </cfRule>
  </conditionalFormatting>
  <conditionalFormatting sqref="J79 H79">
    <cfRule type="containsBlanks" dxfId="36" priority="37">
      <formula>LEN(TRIM(H79))=0</formula>
    </cfRule>
  </conditionalFormatting>
  <conditionalFormatting sqref="H46 J46">
    <cfRule type="containsBlanks" dxfId="35" priority="36">
      <formula>LEN(TRIM(H46))=0</formula>
    </cfRule>
  </conditionalFormatting>
  <conditionalFormatting sqref="H47 J47">
    <cfRule type="containsBlanks" dxfId="34" priority="35">
      <formula>LEN(TRIM(H47))=0</formula>
    </cfRule>
  </conditionalFormatting>
  <conditionalFormatting sqref="H45 J45">
    <cfRule type="containsBlanks" dxfId="33" priority="34">
      <formula>LEN(TRIM(H45))=0</formula>
    </cfRule>
  </conditionalFormatting>
  <conditionalFormatting sqref="H48 J48">
    <cfRule type="containsBlanks" dxfId="32" priority="33">
      <formula>LEN(TRIM(H48))=0</formula>
    </cfRule>
  </conditionalFormatting>
  <conditionalFormatting sqref="H49 J49">
    <cfRule type="containsBlanks" dxfId="31" priority="32">
      <formula>LEN(TRIM(H49))=0</formula>
    </cfRule>
  </conditionalFormatting>
  <conditionalFormatting sqref="H50 J50">
    <cfRule type="containsBlanks" dxfId="30" priority="31">
      <formula>LEN(TRIM(H50))=0</formula>
    </cfRule>
  </conditionalFormatting>
  <conditionalFormatting sqref="H51 J51">
    <cfRule type="containsBlanks" dxfId="29" priority="30">
      <formula>LEN(TRIM(H51))=0</formula>
    </cfRule>
  </conditionalFormatting>
  <conditionalFormatting sqref="H52 J52">
    <cfRule type="containsBlanks" dxfId="28" priority="29">
      <formula>LEN(TRIM(H52))=0</formula>
    </cfRule>
  </conditionalFormatting>
  <conditionalFormatting sqref="H54 J54">
    <cfRule type="containsBlanks" dxfId="27" priority="28">
      <formula>LEN(TRIM(H54))=0</formula>
    </cfRule>
  </conditionalFormatting>
  <conditionalFormatting sqref="H55 J55">
    <cfRule type="containsBlanks" dxfId="26" priority="27">
      <formula>LEN(TRIM(H55))=0</formula>
    </cfRule>
  </conditionalFormatting>
  <conditionalFormatting sqref="H56:H57 J56:J57">
    <cfRule type="containsBlanks" dxfId="25" priority="26">
      <formula>LEN(TRIM(H56))=0</formula>
    </cfRule>
  </conditionalFormatting>
  <conditionalFormatting sqref="H53 J53">
    <cfRule type="containsBlanks" dxfId="24" priority="25">
      <formula>LEN(TRIM(H53))=0</formula>
    </cfRule>
  </conditionalFormatting>
  <conditionalFormatting sqref="J83">
    <cfRule type="containsBlanks" dxfId="23" priority="24">
      <formula>LEN(TRIM(J83))=0</formula>
    </cfRule>
  </conditionalFormatting>
  <conditionalFormatting sqref="H83">
    <cfRule type="containsBlanks" dxfId="22" priority="23">
      <formula>LEN(TRIM(H83))=0</formula>
    </cfRule>
  </conditionalFormatting>
  <conditionalFormatting sqref="J81">
    <cfRule type="containsBlanks" dxfId="21" priority="22">
      <formula>LEN(TRIM(J81))=0</formula>
    </cfRule>
  </conditionalFormatting>
  <conditionalFormatting sqref="H81">
    <cfRule type="containsBlanks" dxfId="20" priority="21">
      <formula>LEN(TRIM(H81))=0</formula>
    </cfRule>
  </conditionalFormatting>
  <conditionalFormatting sqref="J78">
    <cfRule type="containsBlanks" dxfId="19" priority="20">
      <formula>LEN(TRIM(J78))=0</formula>
    </cfRule>
  </conditionalFormatting>
  <conditionalFormatting sqref="H78">
    <cfRule type="containsBlanks" dxfId="18" priority="19">
      <formula>LEN(TRIM(H78))=0</formula>
    </cfRule>
  </conditionalFormatting>
  <conditionalFormatting sqref="J82">
    <cfRule type="containsBlanks" dxfId="17" priority="18">
      <formula>LEN(TRIM(J82))=0</formula>
    </cfRule>
  </conditionalFormatting>
  <conditionalFormatting sqref="H82">
    <cfRule type="containsBlanks" dxfId="16" priority="17">
      <formula>LEN(TRIM(H82))=0</formula>
    </cfRule>
  </conditionalFormatting>
  <conditionalFormatting sqref="H69">
    <cfRule type="containsBlanks" dxfId="15" priority="16">
      <formula>LEN(TRIM(H69))=0</formula>
    </cfRule>
  </conditionalFormatting>
  <conditionalFormatting sqref="J68 H68">
    <cfRule type="containsBlanks" dxfId="14" priority="15">
      <formula>LEN(TRIM(H68))=0</formula>
    </cfRule>
  </conditionalFormatting>
  <conditionalFormatting sqref="J67 H67">
    <cfRule type="containsBlanks" dxfId="13" priority="14">
      <formula>LEN(TRIM(H67))=0</formula>
    </cfRule>
  </conditionalFormatting>
  <conditionalFormatting sqref="J76">
    <cfRule type="containsBlanks" dxfId="12" priority="13">
      <formula>LEN(TRIM(J76))=0</formula>
    </cfRule>
  </conditionalFormatting>
  <conditionalFormatting sqref="H76">
    <cfRule type="containsBlanks" dxfId="11" priority="12">
      <formula>LEN(TRIM(H76))=0</formula>
    </cfRule>
  </conditionalFormatting>
  <conditionalFormatting sqref="J77">
    <cfRule type="containsBlanks" dxfId="10" priority="11">
      <formula>LEN(TRIM(J77))=0</formula>
    </cfRule>
  </conditionalFormatting>
  <conditionalFormatting sqref="H77">
    <cfRule type="containsBlanks" dxfId="9" priority="10">
      <formula>LEN(TRIM(H77))=0</formula>
    </cfRule>
  </conditionalFormatting>
  <conditionalFormatting sqref="J87 H87">
    <cfRule type="containsBlanks" dxfId="8" priority="9">
      <formula>LEN(TRIM(H87))=0</formula>
    </cfRule>
  </conditionalFormatting>
  <conditionalFormatting sqref="J90 H90">
    <cfRule type="containsBlanks" dxfId="7" priority="8">
      <formula>LEN(TRIM(H90))=0</formula>
    </cfRule>
  </conditionalFormatting>
  <conditionalFormatting sqref="J107">
    <cfRule type="containsBlanks" dxfId="6" priority="7">
      <formula>LEN(TRIM(J107))=0</formula>
    </cfRule>
  </conditionalFormatting>
  <conditionalFormatting sqref="J112">
    <cfRule type="containsBlanks" dxfId="5" priority="6">
      <formula>LEN(TRIM(J112))=0</formula>
    </cfRule>
  </conditionalFormatting>
  <conditionalFormatting sqref="J69">
    <cfRule type="containsBlanks" dxfId="4" priority="5">
      <formula>LEN(TRIM(J69))=0</formula>
    </cfRule>
  </conditionalFormatting>
  <conditionalFormatting sqref="J115">
    <cfRule type="containsBlanks" dxfId="3" priority="4">
      <formula>LEN(TRIM(J115))=0</formula>
    </cfRule>
  </conditionalFormatting>
  <conditionalFormatting sqref="J119:J123">
    <cfRule type="containsBlanks" dxfId="2" priority="3">
      <formula>LEN(TRIM(J119))=0</formula>
    </cfRule>
  </conditionalFormatting>
  <conditionalFormatting sqref="J13:J28">
    <cfRule type="containsBlanks" dxfId="1" priority="2">
      <formula>LEN(TRIM(J13))=0</formula>
    </cfRule>
  </conditionalFormatting>
  <conditionalFormatting sqref="J30:J41">
    <cfRule type="containsBlanks" dxfId="0" priority="1">
      <formula>LEN(TRIM(J30))=0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5" firstPageNumber="0" fitToHeight="4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KRYCI LIST ROZPOCTU</vt:lpstr>
      <vt:lpstr>REKAPITULACE SLP</vt:lpstr>
      <vt:lpstr>Položkový rozpočet – SLP rozvod</vt:lpstr>
      <vt:lpstr>'Položkový rozpočet – SLP rozvod'!Excel_BuiltIn_Print_Area</vt:lpstr>
      <vt:lpstr>'KRYCI LIST ROZPOCTU'!Oblast_tisku</vt:lpstr>
      <vt:lpstr>'Položkový rozpočet – SLP rozvod'!Oblast_tisku</vt:lpstr>
    </vt:vector>
  </TitlesOfParts>
  <Company>JV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 JV</dc:creator>
  <cp:lastModifiedBy>Fialova Lenka</cp:lastModifiedBy>
  <cp:lastPrinted>2018-10-12T08:18:52Z</cp:lastPrinted>
  <dcterms:created xsi:type="dcterms:W3CDTF">2013-09-19T15:16:17Z</dcterms:created>
  <dcterms:modified xsi:type="dcterms:W3CDTF">2018-10-12T08:30:36Z</dcterms:modified>
</cp:coreProperties>
</file>